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95" windowWidth="18855" windowHeight="11445" firstSheet="3" activeTab="9"/>
  </bookViews>
  <sheets>
    <sheet name="Приложение2" sheetId="1" r:id="rId1"/>
    <sheet name="Приложение3" sheetId="2" r:id="rId2"/>
    <sheet name="Приложение4" sheetId="3" r:id="rId3"/>
    <sheet name="Приложение5" sheetId="4" r:id="rId4"/>
    <sheet name="Приложение6" sheetId="10" r:id="rId5"/>
    <sheet name="Приложение7" sheetId="6" r:id="rId6"/>
    <sheet name="Приложение 4" sheetId="7" state="hidden" r:id="rId7"/>
    <sheet name="Приложение к подпрограмме IV" sheetId="8" state="hidden" r:id="rId8"/>
    <sheet name="Приложение8 " sheetId="11" r:id="rId9"/>
    <sheet name="Приложение9" sheetId="13" r:id="rId10"/>
  </sheets>
  <externalReferences>
    <externalReference r:id="rId11"/>
  </externalReferences>
  <definedNames>
    <definedName name="_xlnm.Print_Area" localSheetId="2">Приложение4!$A$1:$J$19</definedName>
    <definedName name="_xlnm.Print_Area" localSheetId="3">Приложение5!$A$1:$N$48</definedName>
    <definedName name="_xlnm.Print_Area" localSheetId="4">Приложение6!$A$1:$K$23</definedName>
    <definedName name="_xlnm.Print_Area" localSheetId="9">Приложение9!$A$1:$M$21</definedName>
  </definedNames>
  <calcPr calcId="145621"/>
</workbook>
</file>

<file path=xl/calcChain.xml><?xml version="1.0" encoding="utf-8"?>
<calcChain xmlns="http://schemas.openxmlformats.org/spreadsheetml/2006/main">
  <c r="F18" i="13" l="1"/>
  <c r="F17" i="13"/>
  <c r="K16" i="13"/>
  <c r="J16" i="13"/>
  <c r="I16" i="13"/>
  <c r="H16" i="13"/>
  <c r="G16" i="13"/>
  <c r="F15" i="13"/>
  <c r="F14" i="13"/>
  <c r="K13" i="13"/>
  <c r="J13" i="13"/>
  <c r="I13" i="13"/>
  <c r="H13" i="13"/>
  <c r="G13" i="13"/>
  <c r="K12" i="13"/>
  <c r="J12" i="13"/>
  <c r="I12" i="13"/>
  <c r="H12" i="13"/>
  <c r="G12" i="13"/>
  <c r="F12" i="13" s="1"/>
  <c r="K11" i="13"/>
  <c r="J11" i="13"/>
  <c r="I11" i="13"/>
  <c r="H11" i="13"/>
  <c r="G11" i="13"/>
  <c r="J10" i="13"/>
  <c r="E10" i="13"/>
  <c r="I10" i="13" l="1"/>
  <c r="F13" i="13"/>
  <c r="G10" i="13"/>
  <c r="K10" i="13"/>
  <c r="F11" i="13"/>
  <c r="F16" i="13"/>
  <c r="H10" i="13"/>
  <c r="F10" i="13" l="1"/>
  <c r="J13" i="11"/>
  <c r="I13" i="11"/>
  <c r="H13" i="11"/>
  <c r="G13" i="11"/>
  <c r="F13" i="11"/>
  <c r="J12" i="11"/>
  <c r="J11" i="11" s="1"/>
  <c r="I12" i="11"/>
  <c r="H12" i="11"/>
  <c r="G12" i="11"/>
  <c r="F12" i="11"/>
  <c r="I11" i="11"/>
  <c r="H11" i="11"/>
  <c r="F11" i="11"/>
  <c r="E12" i="11" l="1"/>
  <c r="G11" i="11"/>
  <c r="E13" i="11"/>
  <c r="E11" i="11"/>
  <c r="J40" i="4"/>
  <c r="I40" i="4"/>
  <c r="E23" i="10"/>
  <c r="J22" i="10"/>
  <c r="J19" i="10" s="1"/>
  <c r="I22" i="10"/>
  <c r="I19" i="10" s="1"/>
  <c r="H22" i="10"/>
  <c r="G22" i="10"/>
  <c r="F22" i="10"/>
  <c r="F13" i="10" s="1"/>
  <c r="E21" i="10"/>
  <c r="E20" i="10"/>
  <c r="H19" i="10"/>
  <c r="F19" i="10"/>
  <c r="E18" i="10"/>
  <c r="J17" i="10"/>
  <c r="I17" i="10"/>
  <c r="H17" i="10"/>
  <c r="H13" i="10" s="1"/>
  <c r="G17" i="10"/>
  <c r="F17" i="10"/>
  <c r="J14" i="10"/>
  <c r="I14" i="10"/>
  <c r="H14" i="10"/>
  <c r="G14" i="10"/>
  <c r="F14" i="10"/>
  <c r="J13" i="10"/>
  <c r="J11" i="10"/>
  <c r="I11" i="10"/>
  <c r="H11" i="10"/>
  <c r="G11" i="10"/>
  <c r="F11" i="10"/>
  <c r="E11" i="10" l="1"/>
  <c r="I13" i="10"/>
  <c r="E14" i="10"/>
  <c r="G13" i="10"/>
  <c r="E13" i="10" s="1"/>
  <c r="E17" i="10"/>
  <c r="E22" i="10"/>
  <c r="G19" i="10"/>
  <c r="E19" i="10" s="1"/>
  <c r="F14" i="2" l="1"/>
  <c r="G13" i="2"/>
  <c r="E13" i="2"/>
  <c r="H13" i="2"/>
  <c r="I13" i="2"/>
  <c r="J13" i="2"/>
  <c r="K13" i="2"/>
  <c r="G11" i="2"/>
  <c r="H11" i="2"/>
  <c r="I11" i="2"/>
  <c r="J11" i="2"/>
  <c r="K11" i="2"/>
  <c r="E11" i="2"/>
  <c r="I24" i="4"/>
  <c r="F21" i="4"/>
  <c r="H28" i="4"/>
  <c r="I28" i="4"/>
  <c r="J28" i="4"/>
  <c r="J24" i="4"/>
  <c r="K24" i="4"/>
  <c r="H24" i="4"/>
  <c r="H25" i="4"/>
  <c r="I25" i="4"/>
  <c r="J25" i="4"/>
  <c r="K25" i="4"/>
  <c r="G25" i="4"/>
  <c r="G24" i="4"/>
  <c r="H13" i="4"/>
  <c r="I13" i="4"/>
  <c r="J13" i="4"/>
  <c r="K13" i="4"/>
  <c r="G13" i="4"/>
  <c r="G28" i="4"/>
  <c r="J12" i="3" l="1"/>
  <c r="F13" i="2"/>
  <c r="H12" i="3"/>
  <c r="F12" i="3"/>
  <c r="G12" i="3"/>
  <c r="I12" i="3"/>
  <c r="J35" i="4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F12" i="7" s="1"/>
  <c r="E10" i="8"/>
  <c r="F31" i="6"/>
  <c r="F30" i="6"/>
  <c r="F29" i="6"/>
  <c r="K28" i="6"/>
  <c r="J28" i="6"/>
  <c r="I28" i="6"/>
  <c r="H28" i="6"/>
  <c r="G28" i="6"/>
  <c r="E28" i="6"/>
  <c r="K27" i="6"/>
  <c r="J27" i="6"/>
  <c r="I27" i="6"/>
  <c r="H27" i="6"/>
  <c r="G27" i="6"/>
  <c r="K26" i="6"/>
  <c r="J16" i="10" s="1"/>
  <c r="J26" i="6"/>
  <c r="I16" i="10" s="1"/>
  <c r="I26" i="6"/>
  <c r="H16" i="10" s="1"/>
  <c r="H26" i="6"/>
  <c r="G16" i="10" s="1"/>
  <c r="G26" i="6"/>
  <c r="F16" i="10" s="1"/>
  <c r="K25" i="6"/>
  <c r="J25" i="6"/>
  <c r="I25" i="6"/>
  <c r="H25" i="6"/>
  <c r="G25" i="6"/>
  <c r="E24" i="6"/>
  <c r="F23" i="6"/>
  <c r="F22" i="6"/>
  <c r="K21" i="6"/>
  <c r="J21" i="6"/>
  <c r="I21" i="6"/>
  <c r="H21" i="6"/>
  <c r="G21" i="6"/>
  <c r="K20" i="6"/>
  <c r="J20" i="6"/>
  <c r="I20" i="6"/>
  <c r="H20" i="6"/>
  <c r="G20" i="6"/>
  <c r="F19" i="6"/>
  <c r="F18" i="6"/>
  <c r="F17" i="6"/>
  <c r="K16" i="6"/>
  <c r="K15" i="6" s="1"/>
  <c r="J16" i="6"/>
  <c r="J15" i="6" s="1"/>
  <c r="I16" i="6"/>
  <c r="I15" i="6" s="1"/>
  <c r="H16" i="6"/>
  <c r="H15" i="6" s="1"/>
  <c r="G16" i="6"/>
  <c r="G15" i="6" s="1"/>
  <c r="E16" i="6"/>
  <c r="E15" i="6" s="1"/>
  <c r="F14" i="6"/>
  <c r="F13" i="6"/>
  <c r="K12" i="6"/>
  <c r="K11" i="6" s="1"/>
  <c r="K10" i="6" s="1"/>
  <c r="J12" i="6"/>
  <c r="J11" i="6" s="1"/>
  <c r="J10" i="6" s="1"/>
  <c r="I12" i="6"/>
  <c r="I11" i="6" s="1"/>
  <c r="I10" i="6" s="1"/>
  <c r="H12" i="6"/>
  <c r="H11" i="6" s="1"/>
  <c r="H10" i="6" s="1"/>
  <c r="G12" i="6"/>
  <c r="G11" i="6" s="1"/>
  <c r="E11" i="6"/>
  <c r="F47" i="4"/>
  <c r="F46" i="4"/>
  <c r="K45" i="4"/>
  <c r="K44" i="4" s="1"/>
  <c r="J45" i="4"/>
  <c r="J44" i="4" s="1"/>
  <c r="I45" i="4"/>
  <c r="I44" i="4" s="1"/>
  <c r="H45" i="4"/>
  <c r="H44" i="4" s="1"/>
  <c r="G45" i="4"/>
  <c r="E45" i="4"/>
  <c r="K43" i="4"/>
  <c r="J43" i="4"/>
  <c r="I43" i="4"/>
  <c r="H43" i="4"/>
  <c r="G43" i="4"/>
  <c r="E42" i="4"/>
  <c r="F41" i="4"/>
  <c r="F40" i="4"/>
  <c r="J39" i="4"/>
  <c r="I39" i="4"/>
  <c r="H39" i="4"/>
  <c r="G39" i="4"/>
  <c r="F38" i="4"/>
  <c r="F37" i="4"/>
  <c r="F36" i="4"/>
  <c r="K35" i="4"/>
  <c r="I35" i="4"/>
  <c r="H35" i="4"/>
  <c r="G35" i="4"/>
  <c r="E35" i="4"/>
  <c r="F34" i="4"/>
  <c r="F33" i="4"/>
  <c r="K32" i="4"/>
  <c r="J32" i="4"/>
  <c r="I32" i="4"/>
  <c r="H32" i="4"/>
  <c r="G32" i="4"/>
  <c r="E32" i="4"/>
  <c r="F31" i="4"/>
  <c r="F30" i="4"/>
  <c r="F29" i="4"/>
  <c r="K28" i="4"/>
  <c r="F27" i="4"/>
  <c r="K26" i="4"/>
  <c r="K23" i="4" s="1"/>
  <c r="J26" i="4"/>
  <c r="I26" i="4"/>
  <c r="H26" i="4"/>
  <c r="G26" i="4"/>
  <c r="G23" i="4" s="1"/>
  <c r="F20" i="4"/>
  <c r="F18" i="4"/>
  <c r="K17" i="4"/>
  <c r="F16" i="4"/>
  <c r="E15" i="4"/>
  <c r="E14" i="4"/>
  <c r="F13" i="4"/>
  <c r="E13" i="4"/>
  <c r="E11" i="4" s="1"/>
  <c r="E12" i="4"/>
  <c r="E14" i="3"/>
  <c r="F31" i="2"/>
  <c r="F30" i="2"/>
  <c r="F29" i="2"/>
  <c r="F28" i="2"/>
  <c r="F27" i="2"/>
  <c r="F26" i="2"/>
  <c r="K25" i="2"/>
  <c r="K23" i="2" s="1"/>
  <c r="J25" i="2"/>
  <c r="J23" i="2" s="1"/>
  <c r="I25" i="2"/>
  <c r="I23" i="2" s="1"/>
  <c r="H25" i="2"/>
  <c r="H23" i="2" s="1"/>
  <c r="G25" i="2"/>
  <c r="K24" i="2"/>
  <c r="J24" i="2"/>
  <c r="I24" i="2"/>
  <c r="H24" i="2"/>
  <c r="G24" i="2"/>
  <c r="E24" i="2"/>
  <c r="G23" i="2"/>
  <c r="F14" i="1" s="1"/>
  <c r="E23" i="2"/>
  <c r="F21" i="2"/>
  <c r="F20" i="2"/>
  <c r="K19" i="2"/>
  <c r="J19" i="2"/>
  <c r="I19" i="2"/>
  <c r="H19" i="2"/>
  <c r="G19" i="2"/>
  <c r="E19" i="2"/>
  <c r="F18" i="2"/>
  <c r="F17" i="2"/>
  <c r="F11" i="2" s="1"/>
  <c r="K16" i="2"/>
  <c r="J16" i="2"/>
  <c r="I16" i="2"/>
  <c r="H16" i="2"/>
  <c r="G16" i="2"/>
  <c r="E16" i="2"/>
  <c r="F15" i="2"/>
  <c r="K12" i="2"/>
  <c r="J12" i="2"/>
  <c r="I12" i="2"/>
  <c r="H12" i="2"/>
  <c r="G12" i="2"/>
  <c r="E12" i="2"/>
  <c r="E22" i="2" l="1"/>
  <c r="I15" i="1"/>
  <c r="F12" i="10"/>
  <c r="F10" i="10" s="1"/>
  <c r="F15" i="10"/>
  <c r="E16" i="10"/>
  <c r="H12" i="10"/>
  <c r="H10" i="10" s="1"/>
  <c r="H15" i="10"/>
  <c r="J15" i="10"/>
  <c r="J12" i="10"/>
  <c r="J10" i="10" s="1"/>
  <c r="F21" i="6"/>
  <c r="I24" i="6"/>
  <c r="G12" i="10"/>
  <c r="G15" i="10"/>
  <c r="I15" i="10"/>
  <c r="I12" i="10"/>
  <c r="I10" i="10" s="1"/>
  <c r="J15" i="1"/>
  <c r="H15" i="1"/>
  <c r="G15" i="1"/>
  <c r="H10" i="2"/>
  <c r="J17" i="4"/>
  <c r="J14" i="4" s="1"/>
  <c r="I13" i="3" s="1"/>
  <c r="K14" i="4"/>
  <c r="H42" i="4"/>
  <c r="J10" i="8"/>
  <c r="I13" i="7" s="1"/>
  <c r="I11" i="7" s="1"/>
  <c r="I42" i="4"/>
  <c r="K42" i="4"/>
  <c r="J42" i="4"/>
  <c r="F27" i="6"/>
  <c r="I10" i="8"/>
  <c r="H13" i="7" s="1"/>
  <c r="F25" i="2"/>
  <c r="F12" i="2"/>
  <c r="F16" i="2"/>
  <c r="F24" i="2"/>
  <c r="H22" i="2"/>
  <c r="J22" i="2"/>
  <c r="J23" i="4"/>
  <c r="F32" i="4"/>
  <c r="F20" i="6"/>
  <c r="J24" i="6"/>
  <c r="F28" i="6"/>
  <c r="H10" i="8"/>
  <c r="G13" i="7" s="1"/>
  <c r="F12" i="8"/>
  <c r="K10" i="8"/>
  <c r="J13" i="7" s="1"/>
  <c r="F16" i="8"/>
  <c r="H24" i="6"/>
  <c r="I14" i="1"/>
  <c r="K15" i="4"/>
  <c r="K12" i="4" s="1"/>
  <c r="J11" i="3" s="1"/>
  <c r="F28" i="4"/>
  <c r="F39" i="4"/>
  <c r="G12" i="7"/>
  <c r="E12" i="7" s="1"/>
  <c r="F13" i="8"/>
  <c r="H23" i="4"/>
  <c r="F35" i="4"/>
  <c r="F43" i="4"/>
  <c r="F45" i="4"/>
  <c r="F25" i="6"/>
  <c r="K24" i="6"/>
  <c r="G10" i="8"/>
  <c r="G14" i="1"/>
  <c r="I23" i="4"/>
  <c r="F11" i="8"/>
  <c r="I22" i="2"/>
  <c r="H14" i="1"/>
  <c r="K22" i="2"/>
  <c r="J14" i="1"/>
  <c r="F11" i="6"/>
  <c r="F15" i="1"/>
  <c r="E10" i="2"/>
  <c r="G10" i="2"/>
  <c r="I10" i="2"/>
  <c r="K10" i="2"/>
  <c r="J10" i="2"/>
  <c r="F19" i="2"/>
  <c r="F23" i="2"/>
  <c r="F24" i="4"/>
  <c r="F26" i="4"/>
  <c r="G44" i="4"/>
  <c r="F44" i="4" s="1"/>
  <c r="F12" i="6"/>
  <c r="G24" i="6"/>
  <c r="F26" i="6"/>
  <c r="F15" i="6"/>
  <c r="F16" i="6"/>
  <c r="F25" i="4"/>
  <c r="I17" i="4"/>
  <c r="I14" i="4" s="1"/>
  <c r="H13" i="3" s="1"/>
  <c r="J15" i="4"/>
  <c r="J12" i="4" s="1"/>
  <c r="I11" i="3" s="1"/>
  <c r="G22" i="2"/>
  <c r="G10" i="6"/>
  <c r="F10" i="6" s="1"/>
  <c r="J11" i="7" l="1"/>
  <c r="E12" i="10"/>
  <c r="G10" i="10"/>
  <c r="E10" i="10" s="1"/>
  <c r="J13" i="3"/>
  <c r="E15" i="10"/>
  <c r="E15" i="1"/>
  <c r="G13" i="1"/>
  <c r="F22" i="2"/>
  <c r="F10" i="2"/>
  <c r="J10" i="3"/>
  <c r="I13" i="1"/>
  <c r="K11" i="4"/>
  <c r="F13" i="1"/>
  <c r="G11" i="7"/>
  <c r="H13" i="1"/>
  <c r="H11" i="7"/>
  <c r="F24" i="6"/>
  <c r="E12" i="3"/>
  <c r="E14" i="1"/>
  <c r="F10" i="8"/>
  <c r="F13" i="7"/>
  <c r="F23" i="4"/>
  <c r="G42" i="4"/>
  <c r="F42" i="4" s="1"/>
  <c r="J13" i="1"/>
  <c r="J11" i="4"/>
  <c r="H17" i="4"/>
  <c r="H14" i="4" s="1"/>
  <c r="G13" i="3" s="1"/>
  <c r="I15" i="4"/>
  <c r="I12" i="4" s="1"/>
  <c r="H11" i="3" s="1"/>
  <c r="E13" i="1" l="1"/>
  <c r="F11" i="7"/>
  <c r="E11" i="7" s="1"/>
  <c r="E13" i="7"/>
  <c r="I11" i="4"/>
  <c r="G17" i="4"/>
  <c r="G14" i="4" s="1"/>
  <c r="F13" i="3" s="1"/>
  <c r="H15" i="4"/>
  <c r="H12" i="4" s="1"/>
  <c r="G11" i="3" s="1"/>
  <c r="I10" i="3"/>
  <c r="H11" i="4" l="1"/>
  <c r="H10" i="3"/>
  <c r="F17" i="4"/>
  <c r="G15" i="4"/>
  <c r="F15" i="4" l="1"/>
  <c r="G12" i="4"/>
  <c r="G11" i="4" s="1"/>
  <c r="F11" i="4" s="1"/>
  <c r="F14" i="4"/>
  <c r="E13" i="3" s="1"/>
  <c r="G10" i="3"/>
  <c r="F11" i="3" l="1"/>
  <c r="F12" i="4"/>
  <c r="E11" i="3" l="1"/>
  <c r="F10" i="3"/>
  <c r="E10" i="3" s="1"/>
</calcChain>
</file>

<file path=xl/sharedStrings.xml><?xml version="1.0" encoding="utf-8"?>
<sst xmlns="http://schemas.openxmlformats.org/spreadsheetml/2006/main" count="489" uniqueCount="166">
  <si>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</si>
  <si>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</si>
  <si>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</si>
  <si>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</si>
  <si>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</si>
  <si>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</si>
  <si>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</si>
  <si>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</si>
  <si>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</si>
  <si>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</si>
  <si>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</si>
  <si>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</si>
  <si>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</si>
  <si>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</si>
  <si>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</si>
  <si>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</si>
  <si>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Всего, в том числе :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</si>
  <si>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</si>
  <si>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</si>
  <si>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</si>
  <si>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</si>
  <si>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</si>
  <si>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</si>
  <si>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</si>
  <si>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</si>
  <si>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</si>
  <si>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</si>
  <si>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</si>
  <si>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</si>
  <si>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</si>
  <si>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</si>
  <si>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</si>
  <si>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Основное мероприятие 01.                   Проведение капитального ремонта объектов дошкольного образования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</si>
  <si>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</si>
  <si>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</si>
  <si>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</si>
  <si>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</si>
  <si>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</si>
  <si>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Проведен капитальный ремонт у муниципальных дошкольных организациях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</si>
  <si>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</si>
  <si>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</si>
  <si>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</si>
  <si>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</si>
  <si>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</si>
  <si>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</si>
  <si>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</si>
  <si>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</si>
  <si>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</si>
  <si>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</si>
  <si>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</si>
  <si>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</si>
  <si>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</si>
  <si>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</si>
  <si>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</si>
  <si>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</si>
  <si>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</si>
  <si>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</si>
  <si>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</si>
  <si>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</si>
  <si>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</si>
  <si>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</si>
  <si>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</si>
  <si>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</si>
  <si>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</si>
  <si>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</si>
  <si>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</si>
  <si>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</si>
  <si>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</si>
  <si>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</si>
  <si>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</si>
  <si>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</si>
  <si>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</si>
  <si>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</si>
  <si>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</si>
  <si>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</si>
  <si>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</si>
  <si>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</si>
  <si>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</si>
  <si>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 xml:space="preserve">                                        «Приложение  3
к муниципальной программе городского округа Фрязино Московской области «Образование» на 2020 - 2024 годы»      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</si>
  <si>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</si>
  <si>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</si>
  <si>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</si>
  <si>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</si>
  <si>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Главный распорядитель бюджета средств</t>
  </si>
  <si>
    <t xml:space="preserve">Расходы  (тыс. рублей) </t>
  </si>
  <si>
    <t>Всего по подпрограмме</t>
  </si>
  <si>
    <t xml:space="preserve">Управление образования администрации городского округа Фрязино </t>
  </si>
  <si>
    <t>Управление культуры, спорта и молодежной политики администрации городского округа  Фрязино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</si>
  <si>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</si>
  <si>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</si>
  <si>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</si>
  <si>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</si>
  <si>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</si>
  <si>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</si>
  <si>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</si>
  <si>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Управление образования и подведомственные учреждения,Управление КС и М, подведомственные учреждения</t>
  </si>
  <si>
    <t>Управление КС и М, подведомственные учреждения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</si>
  <si>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</si>
  <si>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</si>
  <si>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</si>
  <si>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</si>
  <si>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</si>
  <si>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</si>
  <si>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</si>
  <si>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</si>
  <si>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</si>
  <si>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</si>
  <si>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</si>
  <si>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</si>
  <si>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</si>
  <si>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</si>
  <si>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</si>
  <si>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</si>
  <si>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</si>
  <si>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</si>
  <si>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</si>
  <si>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</si>
  <si>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</si>
  <si>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Мероприятие 01.01 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</si>
  <si>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</si>
  <si>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</si>
  <si>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</si>
  <si>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</si>
  <si>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</si>
  <si>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</si>
  <si>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</si>
  <si>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</si>
  <si>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03.010                             Организация питания обучающихся, получающих основное и среднее общее образование, и отдельные категории обучающихся, получающих начальное общее образование в муниципальных и частных организациях в Московской области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</si>
  <si>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</si>
  <si>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</si>
  <si>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</si>
  <si>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</si>
  <si>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</si>
  <si>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</si>
  <si>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</si>
  <si>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</si>
  <si>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</si>
  <si>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</si>
  <si>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</si>
  <si>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</si>
  <si>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</si>
  <si>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</si>
  <si>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</si>
  <si>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</si>
  <si>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 xml:space="preserve"> к постановлению Администрации городского округа Фрязино</t>
  </si>
  <si>
    <t xml:space="preserve">         к постановлению Администрации городского округа Фрязино</t>
  </si>
  <si>
    <t xml:space="preserve">  к постановлению Администрации городского округа Фрязино</t>
  </si>
  <si>
    <t xml:space="preserve">       к постановлению Администрации городского округа Фрязино</t>
  </si>
  <si>
    <t xml:space="preserve">                  к постановлению Администрации городского округа Фрязино</t>
  </si>
  <si>
    <t>к постановлению Администрации городского округа Фрязино</t>
  </si>
  <si>
    <t xml:space="preserve">                        Приложение 2</t>
  </si>
  <si>
    <t xml:space="preserve">                                                 Приложение  3</t>
  </si>
  <si>
    <t xml:space="preserve">                    Приложение 6</t>
  </si>
  <si>
    <t>Приложение 7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</si>
  <si>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</si>
  <si>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</si>
  <si>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</si>
  <si>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</si>
  <si>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 xml:space="preserve">                                      Приложение 4</t>
  </si>
  <si>
    <t xml:space="preserve">                                      Приложение 5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</si>
  <si>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</si>
  <si>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</si>
  <si>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</si>
  <si>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1.5</t>
  </si>
  <si>
    <t>от 10.01.2022                   № 7</t>
  </si>
  <si>
    <t xml:space="preserve">от 10.01.2022                   №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</si>
</sst>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"/>
  </numFmts>
  <fonts count="16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4" fillId="0" borderId="46"/>
    <xf numFmtId="0" fontId="14" fillId="0" borderId="46"/>
    <xf numFmtId="0" fontId="15" fillId="0" borderId="46"/>
    <xf numFmtId="0" fontId="15" fillId="0" borderId="46"/>
    <xf numFmtId="0" fontId="15" fillId="0" borderId="46"/>
  </cellStyleXfs>
  <cellXfs count="417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17" xfId="0" applyNumberFormat="1" applyFont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26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3" fillId="0" borderId="26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2" xfId="0" applyNumberFormat="1" applyFont="1" applyBorder="1" applyAlignment="1">
      <alignment horizontal="left" vertical="top" wrapText="1"/>
    </xf>
    <xf numFmtId="4" fontId="7" fillId="0" borderId="26" xfId="0" applyNumberFormat="1" applyFont="1" applyBorder="1" applyAlignment="1">
      <alignment horizontal="center" vertical="top" wrapText="1"/>
    </xf>
    <xf numFmtId="4" fontId="7" fillId="0" borderId="33" xfId="0" applyNumberFormat="1" applyFont="1" applyBorder="1" applyAlignment="1">
      <alignment horizontal="center" vertical="top" wrapText="1"/>
    </xf>
    <xf numFmtId="4" fontId="7" fillId="0" borderId="34" xfId="0" applyNumberFormat="1" applyFont="1" applyBorder="1" applyAlignment="1">
      <alignment horizontal="center" vertical="top" wrapText="1"/>
    </xf>
    <xf numFmtId="0" fontId="3" fillId="0" borderId="27" xfId="0" applyNumberFormat="1" applyFont="1" applyBorder="1" applyAlignment="1">
      <alignment horizontal="left" vertical="top" wrapText="1"/>
    </xf>
    <xf numFmtId="4" fontId="7" fillId="0" borderId="31" xfId="0" applyNumberFormat="1" applyFont="1" applyBorder="1" applyAlignment="1">
      <alignment horizontal="center" vertical="top" wrapText="1"/>
    </xf>
    <xf numFmtId="4" fontId="7" fillId="0" borderId="38" xfId="0" applyNumberFormat="1" applyFont="1" applyBorder="1" applyAlignment="1">
      <alignment horizontal="center" vertical="top" wrapText="1"/>
    </xf>
    <xf numFmtId="0" fontId="0" fillId="0" borderId="1" xfId="0" applyNumberFormat="1" applyFont="1" applyBorder="1"/>
    <xf numFmtId="1" fontId="3" fillId="0" borderId="39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9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" fontId="7" fillId="0" borderId="39" xfId="0" applyNumberFormat="1" applyFont="1" applyBorder="1" applyAlignment="1">
      <alignment horizontal="center" vertical="top" wrapText="1"/>
    </xf>
    <xf numFmtId="4" fontId="7" fillId="0" borderId="40" xfId="0" applyNumberFormat="1" applyFont="1" applyBorder="1" applyAlignment="1">
      <alignment horizontal="center" vertical="top" wrapText="1"/>
    </xf>
    <xf numFmtId="0" fontId="3" fillId="0" borderId="41" xfId="0" applyNumberFormat="1" applyFont="1" applyBorder="1" applyAlignment="1">
      <alignment vertical="top" wrapText="1"/>
    </xf>
    <xf numFmtId="1" fontId="3" fillId="0" borderId="26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vertical="top" wrapText="1"/>
    </xf>
    <xf numFmtId="0" fontId="3" fillId="0" borderId="37" xfId="0" applyNumberFormat="1" applyFont="1" applyBorder="1" applyAlignment="1">
      <alignment vertical="top"/>
    </xf>
    <xf numFmtId="0" fontId="3" fillId="0" borderId="38" xfId="0" applyNumberFormat="1" applyFont="1" applyBorder="1" applyAlignment="1">
      <alignment vertical="top"/>
    </xf>
    <xf numFmtId="0" fontId="3" fillId="0" borderId="34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vertical="top" wrapText="1"/>
    </xf>
    <xf numFmtId="4" fontId="1" fillId="0" borderId="26" xfId="0" applyNumberFormat="1" applyFont="1" applyBorder="1" applyAlignment="1">
      <alignment horizontal="center" vertical="top" wrapText="1"/>
    </xf>
    <xf numFmtId="0" fontId="3" fillId="0" borderId="38" xfId="0" applyNumberFormat="1" applyFont="1" applyBorder="1" applyAlignment="1">
      <alignment vertical="top" wrapText="1"/>
    </xf>
    <xf numFmtId="4" fontId="1" fillId="0" borderId="3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left" vertical="top" wrapText="1"/>
    </xf>
    <xf numFmtId="0" fontId="4" fillId="0" borderId="26" xfId="0" applyNumberFormat="1" applyFont="1" applyBorder="1"/>
    <xf numFmtId="0" fontId="1" fillId="0" borderId="26" xfId="0" applyNumberFormat="1" applyFont="1" applyBorder="1" applyAlignment="1">
      <alignment horizontal="right"/>
    </xf>
    <xf numFmtId="0" fontId="1" fillId="0" borderId="26" xfId="0" applyNumberFormat="1" applyFont="1" applyBorder="1"/>
    <xf numFmtId="0" fontId="1" fillId="0" borderId="1" xfId="0" applyNumberFormat="1" applyFont="1" applyBorder="1" applyAlignment="1">
      <alignment horizontal="center" vertical="top"/>
    </xf>
    <xf numFmtId="0" fontId="3" fillId="0" borderId="38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top"/>
    </xf>
    <xf numFmtId="0" fontId="7" fillId="0" borderId="26" xfId="0" applyNumberFormat="1" applyFont="1" applyBorder="1" applyAlignment="1">
      <alignment horizontal="center" vertical="top" wrapText="1"/>
    </xf>
    <xf numFmtId="165" fontId="4" fillId="0" borderId="26" xfId="0" applyNumberFormat="1" applyFont="1" applyBorder="1" applyAlignment="1">
      <alignment horizontal="center" vertical="top" wrapText="1"/>
    </xf>
    <xf numFmtId="165" fontId="4" fillId="0" borderId="31" xfId="0" applyNumberFormat="1" applyFont="1" applyBorder="1" applyAlignment="1">
      <alignment horizontal="center" vertical="top" wrapText="1"/>
    </xf>
    <xf numFmtId="0" fontId="4" fillId="0" borderId="31" xfId="0" applyNumberFormat="1" applyFont="1" applyBorder="1" applyAlignment="1">
      <alignment horizontal="center" vertical="top" wrapText="1"/>
    </xf>
    <xf numFmtId="0" fontId="4" fillId="0" borderId="23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 vertical="top"/>
    </xf>
    <xf numFmtId="0" fontId="9" fillId="0" borderId="37" xfId="0" applyNumberFormat="1" applyFont="1" applyBorder="1" applyAlignment="1">
      <alignment vertical="top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49" xfId="0" applyNumberFormat="1" applyFont="1" applyBorder="1" applyAlignment="1">
      <alignment vertical="top" wrapText="1"/>
    </xf>
    <xf numFmtId="4" fontId="9" fillId="0" borderId="26" xfId="0" applyNumberFormat="1" applyFont="1" applyBorder="1" applyAlignment="1">
      <alignment horizontal="center" vertical="top" wrapText="1"/>
    </xf>
    <xf numFmtId="4" fontId="9" fillId="0" borderId="34" xfId="0" applyNumberFormat="1" applyFont="1" applyBorder="1" applyAlignment="1">
      <alignment horizontal="center" vertical="top" wrapText="1"/>
    </xf>
    <xf numFmtId="0" fontId="9" fillId="0" borderId="38" xfId="0" applyNumberFormat="1" applyFont="1" applyBorder="1" applyAlignment="1">
      <alignment horizontal="left" vertical="top" wrapText="1"/>
    </xf>
    <xf numFmtId="4" fontId="9" fillId="0" borderId="31" xfId="0" applyNumberFormat="1" applyFont="1" applyBorder="1" applyAlignment="1">
      <alignment horizontal="center" vertical="top" wrapText="1"/>
    </xf>
    <xf numFmtId="0" fontId="9" fillId="0" borderId="33" xfId="0" applyNumberFormat="1" applyFont="1" applyBorder="1" applyAlignment="1">
      <alignment horizontal="left" vertical="top" wrapText="1"/>
    </xf>
    <xf numFmtId="4" fontId="9" fillId="0" borderId="27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32" xfId="0" applyNumberFormat="1" applyFont="1" applyBorder="1" applyAlignment="1">
      <alignment horizontal="left" vertical="top" wrapText="1"/>
    </xf>
    <xf numFmtId="4" fontId="4" fillId="0" borderId="26" xfId="0" applyNumberFormat="1" applyFont="1" applyBorder="1" applyAlignment="1">
      <alignment horizontal="center" vertical="top" wrapText="1"/>
    </xf>
    <xf numFmtId="4" fontId="4" fillId="0" borderId="38" xfId="0" applyNumberFormat="1" applyFont="1" applyBorder="1" applyAlignment="1">
      <alignment horizontal="center" vertical="top" wrapText="1"/>
    </xf>
    <xf numFmtId="4" fontId="4" fillId="0" borderId="27" xfId="0" applyNumberFormat="1" applyFont="1" applyBorder="1" applyAlignment="1">
      <alignment horizontal="center" vertical="top" wrapText="1"/>
    </xf>
    <xf numFmtId="0" fontId="4" fillId="0" borderId="37" xfId="0" applyNumberFormat="1" applyFont="1" applyBorder="1" applyAlignment="1">
      <alignment horizontal="left" vertical="top" wrapText="1"/>
    </xf>
    <xf numFmtId="4" fontId="4" fillId="0" borderId="31" xfId="0" applyNumberFormat="1" applyFont="1" applyBorder="1" applyAlignment="1">
      <alignment horizontal="center" vertical="top" wrapText="1"/>
    </xf>
    <xf numFmtId="0" fontId="4" fillId="0" borderId="41" xfId="0" applyNumberFormat="1" applyFont="1" applyBorder="1" applyAlignment="1">
      <alignment horizontal="left" vertical="top" wrapText="1"/>
    </xf>
    <xf numFmtId="0" fontId="4" fillId="0" borderId="23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4" fillId="0" borderId="26" xfId="0" applyNumberFormat="1" applyFont="1" applyFill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vertical="top" wrapText="1"/>
    </xf>
    <xf numFmtId="4" fontId="7" fillId="0" borderId="26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/>
    <xf numFmtId="4" fontId="7" fillId="0" borderId="47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/>
    <xf numFmtId="0" fontId="3" fillId="0" borderId="26" xfId="0" applyNumberFormat="1" applyFont="1" applyFill="1" applyBorder="1" applyAlignment="1">
      <alignment horizontal="center" vertical="center" wrapText="1"/>
    </xf>
    <xf numFmtId="4" fontId="7" fillId="0" borderId="34" xfId="0" applyNumberFormat="1" applyFont="1" applyFill="1" applyBorder="1" applyAlignment="1">
      <alignment horizontal="center" vertical="top" wrapText="1"/>
    </xf>
    <xf numFmtId="4" fontId="7" fillId="0" borderId="33" xfId="0" applyNumberFormat="1" applyFont="1" applyFill="1" applyBorder="1" applyAlignment="1">
      <alignment horizontal="center" vertical="top" wrapText="1"/>
    </xf>
    <xf numFmtId="4" fontId="7" fillId="0" borderId="31" xfId="0" applyNumberFormat="1" applyFont="1" applyFill="1" applyBorder="1" applyAlignment="1">
      <alignment horizontal="center" vertical="top" wrapText="1"/>
    </xf>
    <xf numFmtId="4" fontId="7" fillId="0" borderId="40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26" xfId="0" applyNumberFormat="1" applyFont="1" applyFill="1" applyBorder="1" applyAlignment="1">
      <alignment horizontal="center" wrapText="1"/>
    </xf>
    <xf numFmtId="4" fontId="7" fillId="0" borderId="26" xfId="0" applyNumberFormat="1" applyFont="1" applyFill="1" applyBorder="1" applyAlignment="1">
      <alignment horizontal="center" vertical="top"/>
    </xf>
    <xf numFmtId="0" fontId="0" fillId="0" borderId="1" xfId="0" applyFont="1" applyFill="1" applyBorder="1" applyAlignment="1"/>
    <xf numFmtId="0" fontId="0" fillId="0" borderId="1" xfId="0" applyNumberFormat="1" applyBorder="1" applyAlignment="1">
      <alignment horizontal="right"/>
    </xf>
    <xf numFmtId="0" fontId="5" fillId="0" borderId="1" xfId="0" applyNumberFormat="1" applyFont="1" applyBorder="1" applyAlignment="1">
      <alignment horizontal="right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26" xfId="0" applyNumberFormat="1" applyFont="1" applyBorder="1" applyAlignment="1">
      <alignment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0" fillId="0" borderId="46" xfId="0" applyNumberFormat="1" applyFont="1" applyBorder="1"/>
    <xf numFmtId="0" fontId="4" fillId="0" borderId="70" xfId="0" applyNumberFormat="1" applyFont="1" applyBorder="1" applyAlignment="1">
      <alignment horizontal="left" vertical="top" wrapText="1"/>
    </xf>
    <xf numFmtId="4" fontId="7" fillId="0" borderId="70" xfId="0" applyNumberFormat="1" applyFont="1" applyBorder="1" applyAlignment="1">
      <alignment horizontal="center" vertical="top"/>
    </xf>
    <xf numFmtId="4" fontId="7" fillId="0" borderId="70" xfId="0" applyNumberFormat="1" applyFont="1" applyFill="1" applyBorder="1" applyAlignment="1">
      <alignment horizontal="center" vertical="top"/>
    </xf>
    <xf numFmtId="0" fontId="1" fillId="0" borderId="70" xfId="0" applyNumberFormat="1" applyFont="1" applyBorder="1"/>
    <xf numFmtId="0" fontId="1" fillId="0" borderId="46" xfId="1" applyNumberFormat="1" applyFont="1" applyBorder="1"/>
    <xf numFmtId="0" fontId="2" fillId="0" borderId="46" xfId="1" applyNumberFormat="1" applyFont="1" applyBorder="1"/>
    <xf numFmtId="0" fontId="0" fillId="0" borderId="46" xfId="1" applyFont="1"/>
    <xf numFmtId="0" fontId="2" fillId="0" borderId="46" xfId="1" applyNumberFormat="1" applyFont="1" applyBorder="1" applyAlignment="1">
      <alignment vertical="top" wrapText="1"/>
    </xf>
    <xf numFmtId="0" fontId="8" fillId="0" borderId="37" xfId="1" applyNumberFormat="1" applyFont="1" applyBorder="1" applyAlignment="1">
      <alignment vertical="top" wrapText="1"/>
    </xf>
    <xf numFmtId="0" fontId="8" fillId="0" borderId="46" xfId="1" applyNumberFormat="1" applyFont="1" applyBorder="1" applyAlignment="1">
      <alignment vertical="top" wrapText="1"/>
    </xf>
    <xf numFmtId="0" fontId="3" fillId="0" borderId="46" xfId="1" applyNumberFormat="1" applyFont="1" applyBorder="1" applyAlignment="1">
      <alignment vertical="top" wrapText="1"/>
    </xf>
    <xf numFmtId="2" fontId="3" fillId="0" borderId="26" xfId="1" applyNumberFormat="1" applyFont="1" applyBorder="1" applyAlignment="1">
      <alignment horizontal="center" vertical="center" wrapText="1"/>
    </xf>
    <xf numFmtId="0" fontId="3" fillId="0" borderId="26" xfId="1" applyNumberFormat="1" applyFont="1" applyBorder="1" applyAlignment="1">
      <alignment horizontal="center" vertical="center" wrapText="1"/>
    </xf>
    <xf numFmtId="0" fontId="3" fillId="0" borderId="47" xfId="1" applyNumberFormat="1" applyFont="1" applyBorder="1" applyAlignment="1">
      <alignment horizontal="center" vertical="center" wrapText="1"/>
    </xf>
    <xf numFmtId="0" fontId="3" fillId="0" borderId="46" xfId="1" applyNumberFormat="1" applyFont="1" applyBorder="1"/>
    <xf numFmtId="0" fontId="3" fillId="0" borderId="26" xfId="1" applyNumberFormat="1" applyFont="1" applyBorder="1" applyAlignment="1">
      <alignment vertical="top" wrapText="1"/>
    </xf>
    <xf numFmtId="4" fontId="3" fillId="0" borderId="57" xfId="1" applyNumberFormat="1" applyFont="1" applyBorder="1" applyAlignment="1">
      <alignment horizontal="center" vertical="top" wrapText="1"/>
    </xf>
    <xf numFmtId="4" fontId="3" fillId="0" borderId="26" xfId="1" applyNumberFormat="1" applyFont="1" applyBorder="1" applyAlignment="1">
      <alignment horizontal="center" vertical="top" wrapText="1"/>
    </xf>
    <xf numFmtId="164" fontId="3" fillId="0" borderId="46" xfId="1" applyNumberFormat="1" applyFont="1" applyBorder="1"/>
    <xf numFmtId="0" fontId="4" fillId="0" borderId="26" xfId="1" applyNumberFormat="1" applyFont="1" applyBorder="1" applyAlignment="1">
      <alignment vertical="top" wrapText="1"/>
    </xf>
    <xf numFmtId="0" fontId="3" fillId="0" borderId="53" xfId="1" applyNumberFormat="1" applyFont="1" applyBorder="1" applyAlignment="1">
      <alignment horizontal="left" vertical="top" wrapText="1"/>
    </xf>
    <xf numFmtId="4" fontId="3" fillId="0" borderId="31" xfId="1" applyNumberFormat="1" applyFont="1" applyBorder="1" applyAlignment="1">
      <alignment horizontal="center" vertical="top" wrapText="1"/>
    </xf>
    <xf numFmtId="0" fontId="3" fillId="0" borderId="47" xfId="1" applyNumberFormat="1" applyFont="1" applyBorder="1" applyAlignment="1">
      <alignment horizontal="left" vertical="top" wrapText="1"/>
    </xf>
    <xf numFmtId="0" fontId="3" fillId="0" borderId="57" xfId="1" applyNumberFormat="1" applyFont="1" applyBorder="1" applyAlignment="1">
      <alignment horizontal="left" vertical="top" wrapText="1"/>
    </xf>
    <xf numFmtId="4" fontId="3" fillId="0" borderId="26" xfId="1" applyNumberFormat="1" applyFont="1" applyBorder="1" applyAlignment="1">
      <alignment horizontal="center" vertical="center" wrapText="1"/>
    </xf>
    <xf numFmtId="4" fontId="3" fillId="0" borderId="26" xfId="1" applyNumberFormat="1" applyFont="1" applyBorder="1" applyAlignment="1">
      <alignment horizontal="center" vertical="center"/>
    </xf>
    <xf numFmtId="0" fontId="3" fillId="0" borderId="60" xfId="1" applyNumberFormat="1" applyFont="1" applyBorder="1" applyAlignment="1">
      <alignment horizontal="left" vertical="top" wrapText="1"/>
    </xf>
    <xf numFmtId="4" fontId="3" fillId="0" borderId="26" xfId="1" applyNumberFormat="1" applyFont="1" applyBorder="1" applyAlignment="1">
      <alignment horizontal="center"/>
    </xf>
    <xf numFmtId="2" fontId="0" fillId="0" borderId="46" xfId="1" applyNumberFormat="1" applyFont="1" applyBorder="1"/>
    <xf numFmtId="0" fontId="3" fillId="0" borderId="26" xfId="1" applyNumberFormat="1" applyFont="1" applyBorder="1" applyAlignment="1">
      <alignment horizontal="left" vertical="top" wrapText="1"/>
    </xf>
    <xf numFmtId="0" fontId="5" fillId="0" borderId="46" xfId="1" applyNumberFormat="1" applyFont="1" applyBorder="1" applyAlignment="1">
      <alignment horizontal="right"/>
    </xf>
    <xf numFmtId="0" fontId="0" fillId="0" borderId="46" xfId="1" applyNumberFormat="1" applyFont="1" applyBorder="1" applyAlignment="1">
      <alignment horizontal="right"/>
    </xf>
    <xf numFmtId="0" fontId="0" fillId="0" borderId="46" xfId="3" applyFont="1"/>
    <xf numFmtId="0" fontId="1" fillId="0" borderId="46" xfId="3" applyNumberFormat="1" applyFont="1" applyBorder="1"/>
    <xf numFmtId="0" fontId="2" fillId="0" borderId="46" xfId="3" applyNumberFormat="1" applyFont="1" applyBorder="1"/>
    <xf numFmtId="0" fontId="9" fillId="0" borderId="37" xfId="3" applyNumberFormat="1" applyFont="1" applyBorder="1" applyAlignment="1">
      <alignment vertical="top" wrapText="1"/>
    </xf>
    <xf numFmtId="0" fontId="9" fillId="0" borderId="26" xfId="3" applyNumberFormat="1" applyFont="1" applyBorder="1" applyAlignment="1">
      <alignment horizontal="center" vertical="center" wrapText="1"/>
    </xf>
    <xf numFmtId="0" fontId="3" fillId="0" borderId="26" xfId="3" applyNumberFormat="1" applyFont="1" applyBorder="1" applyAlignment="1">
      <alignment horizontal="center" vertical="center" wrapText="1"/>
    </xf>
    <xf numFmtId="0" fontId="3" fillId="0" borderId="47" xfId="3" applyNumberFormat="1" applyFont="1" applyBorder="1" applyAlignment="1">
      <alignment horizontal="center" vertical="center" wrapText="1"/>
    </xf>
    <xf numFmtId="0" fontId="9" fillId="0" borderId="53" xfId="3" applyNumberFormat="1" applyFont="1" applyBorder="1" applyAlignment="1">
      <alignment vertical="top" wrapText="1"/>
    </xf>
    <xf numFmtId="4" fontId="9" fillId="0" borderId="26" xfId="3" applyNumberFormat="1" applyFont="1" applyBorder="1" applyAlignment="1">
      <alignment horizontal="center" vertical="top" wrapText="1"/>
    </xf>
    <xf numFmtId="4" fontId="9" fillId="0" borderId="34" xfId="3" applyNumberFormat="1" applyFont="1" applyBorder="1" applyAlignment="1">
      <alignment horizontal="center" vertical="top" wrapText="1"/>
    </xf>
    <xf numFmtId="0" fontId="9" fillId="0" borderId="57" xfId="3" applyNumberFormat="1" applyFont="1" applyBorder="1" applyAlignment="1">
      <alignment horizontal="left" vertical="top" wrapText="1"/>
    </xf>
    <xf numFmtId="4" fontId="9" fillId="0" borderId="31" xfId="3" applyNumberFormat="1" applyFont="1" applyBorder="1" applyAlignment="1">
      <alignment horizontal="center" vertical="top" wrapText="1"/>
    </xf>
    <xf numFmtId="0" fontId="9" fillId="0" borderId="47" xfId="3" applyNumberFormat="1" applyFont="1" applyBorder="1" applyAlignment="1">
      <alignment horizontal="left" vertical="top" wrapText="1"/>
    </xf>
    <xf numFmtId="4" fontId="9" fillId="0" borderId="27" xfId="3" applyNumberFormat="1" applyFont="1" applyBorder="1" applyAlignment="1">
      <alignment horizontal="center" vertical="top" wrapText="1"/>
    </xf>
    <xf numFmtId="0" fontId="0" fillId="0" borderId="46" xfId="3" applyNumberFormat="1" applyFont="1" applyBorder="1" applyAlignment="1">
      <alignment horizontal="right"/>
    </xf>
    <xf numFmtId="0" fontId="0" fillId="0" borderId="46" xfId="5" applyFont="1"/>
    <xf numFmtId="0" fontId="1" fillId="0" borderId="46" xfId="5" applyNumberFormat="1" applyFont="1" applyBorder="1"/>
    <xf numFmtId="0" fontId="2" fillId="0" borderId="46" xfId="5" applyNumberFormat="1" applyFont="1" applyBorder="1"/>
    <xf numFmtId="0" fontId="0" fillId="0" borderId="46" xfId="5" applyNumberFormat="1" applyFont="1" applyBorder="1"/>
    <xf numFmtId="0" fontId="10" fillId="0" borderId="46" xfId="5" applyNumberFormat="1" applyFont="1" applyBorder="1"/>
    <xf numFmtId="0" fontId="3" fillId="0" borderId="26" xfId="5" applyNumberFormat="1" applyFont="1" applyBorder="1" applyAlignment="1">
      <alignment horizontal="center" vertical="center" wrapText="1"/>
    </xf>
    <xf numFmtId="0" fontId="3" fillId="0" borderId="47" xfId="5" applyNumberFormat="1" applyFont="1" applyBorder="1" applyAlignment="1">
      <alignment horizontal="center" vertical="center" wrapText="1"/>
    </xf>
    <xf numFmtId="0" fontId="4" fillId="0" borderId="26" xfId="5" applyNumberFormat="1" applyFont="1" applyBorder="1" applyAlignment="1">
      <alignment horizontal="center" vertical="center" wrapText="1"/>
    </xf>
    <xf numFmtId="0" fontId="4" fillId="0" borderId="27" xfId="5" applyNumberFormat="1" applyFont="1" applyBorder="1" applyAlignment="1">
      <alignment horizontal="center" vertical="center" wrapText="1"/>
    </xf>
    <xf numFmtId="0" fontId="4" fillId="0" borderId="62" xfId="5" applyNumberFormat="1" applyFont="1" applyBorder="1" applyAlignment="1">
      <alignment horizontal="left" vertical="top" wrapText="1"/>
    </xf>
    <xf numFmtId="4" fontId="4" fillId="0" borderId="26" xfId="5" applyNumberFormat="1" applyFont="1" applyBorder="1" applyAlignment="1">
      <alignment horizontal="center" vertical="top" wrapText="1"/>
    </xf>
    <xf numFmtId="4" fontId="4" fillId="0" borderId="57" xfId="5" applyNumberFormat="1" applyFont="1" applyBorder="1" applyAlignment="1">
      <alignment horizontal="center" vertical="top" wrapText="1"/>
    </xf>
    <xf numFmtId="4" fontId="4" fillId="0" borderId="27" xfId="5" applyNumberFormat="1" applyFont="1" applyBorder="1" applyAlignment="1">
      <alignment horizontal="center" vertical="top" wrapText="1"/>
    </xf>
    <xf numFmtId="0" fontId="4" fillId="0" borderId="37" xfId="5" applyNumberFormat="1" applyFont="1" applyBorder="1" applyAlignment="1">
      <alignment horizontal="left" vertical="top" wrapText="1"/>
    </xf>
    <xf numFmtId="0" fontId="4" fillId="0" borderId="26" xfId="5" applyNumberFormat="1" applyFont="1" applyBorder="1" applyAlignment="1">
      <alignment horizontal="left" vertical="top" wrapText="1"/>
    </xf>
    <xf numFmtId="4" fontId="4" fillId="0" borderId="31" xfId="5" applyNumberFormat="1" applyFont="1" applyBorder="1" applyAlignment="1">
      <alignment horizontal="center" vertical="top" wrapText="1"/>
    </xf>
    <xf numFmtId="0" fontId="4" fillId="0" borderId="61" xfId="5" applyNumberFormat="1" applyFont="1" applyBorder="1" applyAlignment="1">
      <alignment horizontal="left" vertical="top" wrapText="1"/>
    </xf>
    <xf numFmtId="4" fontId="4" fillId="0" borderId="26" xfId="5" applyNumberFormat="1" applyFont="1" applyFill="1" applyBorder="1" applyAlignment="1">
      <alignment horizontal="center" vertical="top" wrapText="1"/>
    </xf>
    <xf numFmtId="0" fontId="4" fillId="0" borderId="25" xfId="5" applyNumberFormat="1" applyFont="1" applyBorder="1" applyAlignment="1">
      <alignment horizontal="left" vertical="top" wrapText="1"/>
    </xf>
    <xf numFmtId="0" fontId="4" fillId="0" borderId="46" xfId="5" applyNumberFormat="1" applyFont="1" applyBorder="1" applyAlignment="1">
      <alignment horizontal="left" vertical="top" wrapText="1"/>
    </xf>
    <xf numFmtId="0" fontId="11" fillId="0" borderId="46" xfId="5" applyNumberFormat="1" applyFont="1" applyBorder="1"/>
    <xf numFmtId="0" fontId="11" fillId="0" borderId="46" xfId="5" applyNumberFormat="1" applyFont="1" applyBorder="1" applyAlignment="1">
      <alignment wrapText="1"/>
    </xf>
    <xf numFmtId="0" fontId="0" fillId="0" borderId="46" xfId="5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left" vertical="top" wrapText="1"/>
    </xf>
    <xf numFmtId="0" fontId="3" fillId="0" borderId="22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4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6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3" fillId="0" borderId="26" xfId="0" applyNumberFormat="1" applyFont="1" applyBorder="1" applyAlignment="1">
      <alignment horizontal="center" vertical="top" wrapText="1"/>
    </xf>
    <xf numFmtId="0" fontId="3" fillId="0" borderId="35" xfId="0" applyNumberFormat="1" applyFont="1" applyBorder="1" applyAlignment="1">
      <alignment horizontal="center" vertical="top" wrapText="1"/>
    </xf>
    <xf numFmtId="0" fontId="3" fillId="0" borderId="30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3" fillId="0" borderId="35" xfId="0" applyNumberFormat="1" applyFont="1" applyBorder="1" applyAlignment="1">
      <alignment horizontal="left" vertical="top" wrapText="1"/>
    </xf>
    <xf numFmtId="0" fontId="3" fillId="0" borderId="30" xfId="0" applyNumberFormat="1" applyFont="1" applyBorder="1" applyAlignment="1">
      <alignment horizontal="left" vertical="top" wrapText="1"/>
    </xf>
    <xf numFmtId="0" fontId="3" fillId="0" borderId="34" xfId="0" applyNumberFormat="1" applyFont="1" applyBorder="1" applyAlignment="1">
      <alignment horizontal="center" vertical="top" wrapText="1"/>
    </xf>
    <xf numFmtId="0" fontId="3" fillId="0" borderId="31" xfId="0" applyNumberFormat="1" applyFont="1" applyBorder="1" applyAlignment="1">
      <alignment horizontal="left" vertical="top" wrapText="1"/>
    </xf>
    <xf numFmtId="0" fontId="3" fillId="0" borderId="36" xfId="0" applyNumberFormat="1" applyFont="1" applyBorder="1" applyAlignment="1">
      <alignment horizontal="left" vertical="top" wrapText="1"/>
    </xf>
    <xf numFmtId="0" fontId="3" fillId="0" borderId="31" xfId="0" applyNumberFormat="1" applyFont="1" applyBorder="1" applyAlignment="1">
      <alignment horizontal="center" vertical="top" wrapText="1"/>
    </xf>
    <xf numFmtId="0" fontId="3" fillId="0" borderId="36" xfId="0" applyNumberFormat="1" applyFont="1" applyBorder="1" applyAlignment="1">
      <alignment horizontal="center" vertical="top" wrapText="1"/>
    </xf>
    <xf numFmtId="0" fontId="2" fillId="0" borderId="23" xfId="0" applyNumberFormat="1" applyFont="1" applyBorder="1" applyAlignment="1">
      <alignment horizontal="center" vertical="top" wrapText="1"/>
    </xf>
    <xf numFmtId="0" fontId="2" fillId="0" borderId="24" xfId="0" applyNumberFormat="1" applyFont="1" applyBorder="1" applyAlignment="1">
      <alignment horizontal="center" vertical="top" wrapText="1"/>
    </xf>
    <xf numFmtId="0" fontId="2" fillId="0" borderId="25" xfId="0" applyNumberFormat="1" applyFont="1" applyBorder="1" applyAlignment="1">
      <alignment horizontal="center" vertical="top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4" fillId="0" borderId="27" xfId="0" applyNumberFormat="1" applyFont="1" applyBorder="1" applyAlignment="1">
      <alignment horizontal="center" vertical="center" wrapText="1"/>
    </xf>
    <xf numFmtId="0" fontId="4" fillId="0" borderId="28" xfId="0" applyNumberFormat="1" applyFont="1" applyBorder="1" applyAlignment="1">
      <alignment horizontal="center" vertical="center" wrapText="1"/>
    </xf>
    <xf numFmtId="0" fontId="4" fillId="0" borderId="29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46" xfId="0" applyNumberFormat="1" applyFont="1" applyBorder="1" applyAlignment="1">
      <alignment horizontal="center"/>
    </xf>
    <xf numFmtId="0" fontId="4" fillId="0" borderId="26" xfId="0" applyNumberFormat="1" applyFont="1" applyBorder="1" applyAlignment="1">
      <alignment horizontal="center" vertical="top"/>
    </xf>
    <xf numFmtId="0" fontId="4" fillId="0" borderId="28" xfId="0" applyNumberFormat="1" applyFont="1" applyBorder="1" applyAlignment="1">
      <alignment horizontal="center" vertical="top"/>
    </xf>
    <xf numFmtId="0" fontId="4" fillId="0" borderId="47" xfId="0" applyNumberFormat="1" applyFont="1" applyBorder="1" applyAlignment="1">
      <alignment horizontal="center" vertical="top"/>
    </xf>
    <xf numFmtId="0" fontId="3" fillId="0" borderId="48" xfId="0" applyNumberFormat="1" applyFont="1" applyBorder="1" applyAlignment="1">
      <alignment horizontal="center" vertical="top" wrapText="1"/>
    </xf>
    <xf numFmtId="0" fontId="3" fillId="0" borderId="51" xfId="0" applyNumberFormat="1" applyFont="1" applyBorder="1" applyAlignment="1">
      <alignment horizontal="center" vertical="top" wrapText="1"/>
    </xf>
    <xf numFmtId="0" fontId="3" fillId="0" borderId="52" xfId="0" applyNumberFormat="1" applyFont="1" applyBorder="1" applyAlignment="1">
      <alignment horizontal="center" vertical="top" wrapText="1"/>
    </xf>
    <xf numFmtId="0" fontId="3" fillId="0" borderId="49" xfId="0" applyNumberFormat="1" applyFont="1" applyBorder="1" applyAlignment="1">
      <alignment vertical="top" wrapText="1"/>
    </xf>
    <xf numFmtId="0" fontId="3" fillId="0" borderId="53" xfId="0" applyNumberFormat="1" applyFont="1" applyBorder="1" applyAlignment="1">
      <alignment vertical="top" wrapText="1"/>
    </xf>
    <xf numFmtId="0" fontId="3" fillId="0" borderId="24" xfId="0" applyNumberFormat="1" applyFont="1" applyBorder="1" applyAlignment="1">
      <alignment horizontal="center" vertical="top" wrapText="1"/>
    </xf>
    <xf numFmtId="0" fontId="3" fillId="0" borderId="50" xfId="0" applyNumberFormat="1" applyFont="1" applyBorder="1" applyAlignment="1">
      <alignment horizontal="center" vertical="top" wrapText="1"/>
    </xf>
    <xf numFmtId="0" fontId="3" fillId="0" borderId="54" xfId="0" applyNumberFormat="1" applyFont="1" applyBorder="1" applyAlignment="1">
      <alignment horizontal="center" vertical="top" wrapText="1"/>
    </xf>
    <xf numFmtId="0" fontId="3" fillId="0" borderId="55" xfId="0" applyNumberFormat="1" applyFont="1" applyBorder="1" applyAlignment="1">
      <alignment horizontal="center" vertical="top" wrapText="1"/>
    </xf>
    <xf numFmtId="0" fontId="2" fillId="0" borderId="42" xfId="0" applyNumberFormat="1" applyFont="1" applyBorder="1" applyAlignment="1">
      <alignment horizontal="right" vertical="top" wrapText="1"/>
    </xf>
    <xf numFmtId="0" fontId="2" fillId="0" borderId="43" xfId="0" applyNumberFormat="1" applyFont="1" applyBorder="1" applyAlignment="1">
      <alignment horizontal="right" vertical="top" wrapText="1"/>
    </xf>
    <xf numFmtId="0" fontId="2" fillId="0" borderId="44" xfId="0" applyNumberFormat="1" applyFont="1" applyBorder="1" applyAlignment="1">
      <alignment horizontal="right" vertical="top" wrapText="1"/>
    </xf>
    <xf numFmtId="0" fontId="2" fillId="0" borderId="45" xfId="0" applyNumberFormat="1" applyFont="1" applyBorder="1" applyAlignment="1">
      <alignment horizontal="right" vertical="top" wrapText="1"/>
    </xf>
    <xf numFmtId="0" fontId="2" fillId="0" borderId="46" xfId="0" applyNumberFormat="1" applyFont="1" applyBorder="1" applyAlignment="1">
      <alignment horizontal="right" vertical="top" wrapText="1"/>
    </xf>
    <xf numFmtId="49" fontId="4" fillId="0" borderId="31" xfId="0" applyNumberFormat="1" applyFont="1" applyBorder="1" applyAlignment="1">
      <alignment horizontal="center" vertical="top" wrapText="1"/>
    </xf>
    <xf numFmtId="49" fontId="4" fillId="0" borderId="34" xfId="0" applyNumberFormat="1" applyFont="1" applyBorder="1" applyAlignment="1">
      <alignment horizontal="center" vertical="top" wrapText="1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34" xfId="0" applyNumberFormat="1" applyFont="1" applyBorder="1" applyAlignment="1">
      <alignment horizontal="left" vertical="top" wrapText="1"/>
    </xf>
    <xf numFmtId="0" fontId="4" fillId="0" borderId="31" xfId="0" applyNumberFormat="1" applyFont="1" applyBorder="1" applyAlignment="1">
      <alignment horizontal="center" vertical="top" wrapText="1"/>
    </xf>
    <xf numFmtId="0" fontId="4" fillId="0" borderId="34" xfId="0" applyNumberFormat="1" applyFont="1" applyBorder="1" applyAlignment="1">
      <alignment horizontal="center" vertical="top" wrapText="1"/>
    </xf>
    <xf numFmtId="0" fontId="7" fillId="0" borderId="64" xfId="0" applyNumberFormat="1" applyFont="1" applyBorder="1" applyAlignment="1">
      <alignment horizontal="left" vertical="top" wrapText="1"/>
    </xf>
    <xf numFmtId="0" fontId="7" fillId="0" borderId="65" xfId="0" applyNumberFormat="1" applyFont="1" applyBorder="1" applyAlignment="1">
      <alignment horizontal="left" vertical="top" wrapText="1"/>
    </xf>
    <xf numFmtId="4" fontId="7" fillId="0" borderId="66" xfId="0" applyNumberFormat="1" applyFont="1" applyBorder="1" applyAlignment="1">
      <alignment horizontal="center" vertical="top"/>
    </xf>
    <xf numFmtId="4" fontId="7" fillId="0" borderId="67" xfId="0" applyNumberFormat="1" applyFont="1" applyBorder="1" applyAlignment="1">
      <alignment horizontal="center" vertical="top"/>
    </xf>
    <xf numFmtId="4" fontId="7" fillId="0" borderId="66" xfId="0" applyNumberFormat="1" applyFont="1" applyFill="1" applyBorder="1" applyAlignment="1">
      <alignment horizontal="center" vertical="top"/>
    </xf>
    <xf numFmtId="4" fontId="7" fillId="0" borderId="67" xfId="0" applyNumberFormat="1" applyFont="1" applyFill="1" applyBorder="1" applyAlignment="1">
      <alignment horizontal="center" vertical="top"/>
    </xf>
    <xf numFmtId="4" fontId="7" fillId="0" borderId="68" xfId="0" applyNumberFormat="1" applyFont="1" applyBorder="1" applyAlignment="1">
      <alignment horizontal="center" vertical="top"/>
    </xf>
    <xf numFmtId="4" fontId="7" fillId="0" borderId="69" xfId="0" applyNumberFormat="1" applyFont="1" applyBorder="1" applyAlignment="1">
      <alignment horizontal="center" vertical="top"/>
    </xf>
    <xf numFmtId="0" fontId="1" fillId="0" borderId="31" xfId="0" applyNumberFormat="1" applyFont="1" applyBorder="1" applyAlignment="1">
      <alignment horizontal="center"/>
    </xf>
    <xf numFmtId="0" fontId="1" fillId="0" borderId="39" xfId="0" applyNumberFormat="1" applyFont="1" applyBorder="1" applyAlignment="1">
      <alignment horizontal="center"/>
    </xf>
    <xf numFmtId="0" fontId="1" fillId="0" borderId="63" xfId="0" applyNumberFormat="1" applyFont="1" applyBorder="1" applyAlignment="1">
      <alignment horizontal="center"/>
    </xf>
    <xf numFmtId="0" fontId="1" fillId="0" borderId="34" xfId="0" applyNumberFormat="1" applyFont="1" applyBorder="1" applyAlignment="1">
      <alignment horizontal="center"/>
    </xf>
    <xf numFmtId="0" fontId="4" fillId="0" borderId="35" xfId="0" applyNumberFormat="1" applyFont="1" applyBorder="1" applyAlignment="1">
      <alignment horizontal="center" vertical="top"/>
    </xf>
    <xf numFmtId="0" fontId="4" fillId="0" borderId="30" xfId="0" applyNumberFormat="1" applyFont="1" applyBorder="1" applyAlignment="1">
      <alignment horizontal="center" vertical="top"/>
    </xf>
    <xf numFmtId="0" fontId="4" fillId="0" borderId="26" xfId="0" applyNumberFormat="1" applyFont="1" applyBorder="1" applyAlignment="1">
      <alignment horizontal="left" vertical="top" wrapText="1"/>
    </xf>
    <xf numFmtId="0" fontId="4" fillId="0" borderId="35" xfId="0" applyNumberFormat="1" applyFont="1" applyBorder="1" applyAlignment="1">
      <alignment horizontal="left" vertical="top" wrapText="1"/>
    </xf>
    <xf numFmtId="0" fontId="4" fillId="0" borderId="30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0" fontId="1" fillId="0" borderId="63" xfId="0" applyNumberFormat="1" applyFont="1" applyBorder="1" applyAlignment="1">
      <alignment horizontal="center" vertical="top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63" xfId="0" applyNumberFormat="1" applyFont="1" applyBorder="1" applyAlignment="1">
      <alignment horizontal="left" vertical="top" wrapText="1"/>
    </xf>
    <xf numFmtId="0" fontId="3" fillId="0" borderId="39" xfId="0" applyNumberFormat="1" applyFont="1" applyBorder="1" applyAlignment="1">
      <alignment horizontal="center" vertical="top" wrapText="1"/>
    </xf>
    <xf numFmtId="0" fontId="3" fillId="0" borderId="63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horizontal="center" vertical="top" wrapText="1"/>
    </xf>
    <xf numFmtId="0" fontId="4" fillId="0" borderId="35" xfId="0" applyNumberFormat="1" applyFont="1" applyBorder="1" applyAlignment="1">
      <alignment horizontal="center" vertical="top" wrapText="1"/>
    </xf>
    <xf numFmtId="0" fontId="4" fillId="0" borderId="30" xfId="0" applyNumberFormat="1" applyFont="1" applyBorder="1" applyAlignment="1">
      <alignment horizontal="center" vertical="top" wrapText="1"/>
    </xf>
    <xf numFmtId="0" fontId="4" fillId="0" borderId="26" xfId="0" applyNumberFormat="1" applyFont="1" applyBorder="1" applyAlignment="1">
      <alignment vertical="top" wrapText="1"/>
    </xf>
    <xf numFmtId="0" fontId="4" fillId="0" borderId="35" xfId="0" applyNumberFormat="1" applyFont="1" applyBorder="1" applyAlignment="1">
      <alignment vertical="top" wrapText="1"/>
    </xf>
    <xf numFmtId="0" fontId="4" fillId="0" borderId="30" xfId="0" applyNumberFormat="1" applyFont="1" applyBorder="1" applyAlignment="1">
      <alignment vertical="top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 wrapText="1"/>
    </xf>
    <xf numFmtId="0" fontId="4" fillId="0" borderId="47" xfId="0" applyNumberFormat="1" applyFont="1" applyBorder="1" applyAlignment="1">
      <alignment horizontal="center" vertical="center" wrapText="1"/>
    </xf>
    <xf numFmtId="0" fontId="8" fillId="0" borderId="26" xfId="1" applyNumberFormat="1" applyFont="1" applyBorder="1" applyAlignment="1">
      <alignment horizontal="center" vertical="top" wrapText="1"/>
    </xf>
    <xf numFmtId="0" fontId="8" fillId="0" borderId="29" xfId="1" applyNumberFormat="1" applyFont="1" applyBorder="1" applyAlignment="1">
      <alignment horizontal="center" vertical="top" wrapText="1"/>
    </xf>
    <xf numFmtId="0" fontId="8" fillId="0" borderId="47" xfId="1" applyNumberFormat="1" applyFont="1" applyBorder="1" applyAlignment="1">
      <alignment horizontal="center" vertical="top" wrapText="1"/>
    </xf>
    <xf numFmtId="0" fontId="2" fillId="0" borderId="46" xfId="1" applyNumberFormat="1" applyFont="1" applyBorder="1" applyAlignment="1">
      <alignment horizontal="center"/>
    </xf>
    <xf numFmtId="0" fontId="2" fillId="0" borderId="46" xfId="1" applyNumberFormat="1" applyFont="1" applyBorder="1" applyAlignment="1">
      <alignment horizontal="left"/>
    </xf>
    <xf numFmtId="0" fontId="2" fillId="0" borderId="46" xfId="1" applyNumberFormat="1" applyFont="1" applyBorder="1" applyAlignment="1">
      <alignment horizontal="right" vertical="top" wrapText="1"/>
    </xf>
    <xf numFmtId="0" fontId="2" fillId="0" borderId="46" xfId="1" applyNumberFormat="1" applyFont="1" applyBorder="1" applyAlignment="1">
      <alignment horizontal="center" vertical="top" wrapText="1"/>
    </xf>
    <xf numFmtId="0" fontId="3" fillId="0" borderId="26" xfId="1" applyNumberFormat="1" applyFont="1" applyBorder="1" applyAlignment="1">
      <alignment horizontal="left" vertical="top" wrapText="1"/>
    </xf>
    <xf numFmtId="0" fontId="3" fillId="0" borderId="39" xfId="1" applyNumberFormat="1" applyFont="1" applyBorder="1" applyAlignment="1">
      <alignment horizontal="left" vertical="top" wrapText="1"/>
    </xf>
    <xf numFmtId="0" fontId="3" fillId="0" borderId="34" xfId="1" applyNumberFormat="1" applyFont="1" applyBorder="1" applyAlignment="1">
      <alignment horizontal="left" vertical="top" wrapText="1"/>
    </xf>
    <xf numFmtId="0" fontId="3" fillId="0" borderId="26" xfId="1" applyNumberFormat="1" applyFont="1" applyBorder="1" applyAlignment="1">
      <alignment horizontal="center" vertical="top" wrapText="1"/>
    </xf>
    <xf numFmtId="0" fontId="3" fillId="0" borderId="57" xfId="1" applyNumberFormat="1" applyFont="1" applyBorder="1" applyAlignment="1">
      <alignment horizontal="center" vertical="top" wrapText="1"/>
    </xf>
    <xf numFmtId="0" fontId="3" fillId="0" borderId="62" xfId="1" applyNumberFormat="1" applyFont="1" applyBorder="1" applyAlignment="1">
      <alignment horizontal="center" vertical="top" wrapText="1"/>
    </xf>
    <xf numFmtId="0" fontId="3" fillId="0" borderId="53" xfId="1" applyNumberFormat="1" applyFont="1" applyBorder="1" applyAlignment="1">
      <alignment horizontal="center" vertical="top" wrapText="1"/>
    </xf>
    <xf numFmtId="0" fontId="3" fillId="0" borderId="34" xfId="1" applyNumberFormat="1" applyFont="1" applyBorder="1" applyAlignment="1">
      <alignment horizontal="center" vertical="top" wrapText="1"/>
    </xf>
    <xf numFmtId="0" fontId="3" fillId="0" borderId="31" xfId="1" applyNumberFormat="1" applyFont="1" applyBorder="1" applyAlignment="1">
      <alignment horizontal="center" vertical="top" wrapText="1"/>
    </xf>
    <xf numFmtId="0" fontId="3" fillId="0" borderId="56" xfId="1" applyNumberFormat="1" applyFont="1" applyBorder="1" applyAlignment="1">
      <alignment horizontal="center" vertical="top" wrapText="1"/>
    </xf>
    <xf numFmtId="0" fontId="3" fillId="0" borderId="61" xfId="1" applyNumberFormat="1" applyFont="1" applyBorder="1" applyAlignment="1">
      <alignment horizontal="center" vertical="top" wrapText="1"/>
    </xf>
    <xf numFmtId="0" fontId="3" fillId="0" borderId="60" xfId="1" applyNumberFormat="1" applyFont="1" applyBorder="1" applyAlignment="1">
      <alignment horizontal="center" vertical="top" wrapText="1"/>
    </xf>
    <xf numFmtId="0" fontId="1" fillId="0" borderId="26" xfId="0" applyNumberFormat="1" applyFont="1" applyBorder="1" applyAlignment="1">
      <alignment horizontal="left" vertical="top" wrapText="1"/>
    </xf>
    <xf numFmtId="0" fontId="1" fillId="0" borderId="35" xfId="0" applyNumberFormat="1" applyFont="1" applyBorder="1" applyAlignment="1">
      <alignment horizontal="left" vertical="top" wrapText="1"/>
    </xf>
    <xf numFmtId="0" fontId="1" fillId="0" borderId="30" xfId="0" applyNumberFormat="1" applyFont="1" applyBorder="1" applyAlignment="1">
      <alignment horizontal="left" vertical="top" wrapText="1"/>
    </xf>
    <xf numFmtId="0" fontId="1" fillId="0" borderId="26" xfId="0" applyNumberFormat="1" applyFont="1" applyBorder="1" applyAlignment="1">
      <alignment horizontal="center"/>
    </xf>
    <xf numFmtId="0" fontId="1" fillId="0" borderId="35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165" fontId="4" fillId="0" borderId="26" xfId="0" applyNumberFormat="1" applyFont="1" applyBorder="1" applyAlignment="1">
      <alignment horizontal="center" vertical="top" wrapText="1"/>
    </xf>
    <xf numFmtId="165" fontId="4" fillId="0" borderId="35" xfId="0" applyNumberFormat="1" applyFont="1" applyBorder="1" applyAlignment="1">
      <alignment horizontal="center" vertical="top" wrapText="1"/>
    </xf>
    <xf numFmtId="165" fontId="4" fillId="0" borderId="30" xfId="0" applyNumberFormat="1" applyFont="1" applyBorder="1" applyAlignment="1">
      <alignment horizontal="center" vertical="top" wrapText="1"/>
    </xf>
    <xf numFmtId="0" fontId="4" fillId="0" borderId="33" xfId="0" applyNumberFormat="1" applyFont="1" applyBorder="1" applyAlignment="1">
      <alignment horizontal="left" vertical="top" wrapText="1"/>
    </xf>
    <xf numFmtId="0" fontId="4" fillId="0" borderId="60" xfId="0" applyNumberFormat="1" applyFont="1" applyBorder="1" applyAlignment="1">
      <alignment horizontal="left" vertical="top" wrapText="1"/>
    </xf>
    <xf numFmtId="0" fontId="4" fillId="0" borderId="53" xfId="0" applyNumberFormat="1" applyFont="1" applyBorder="1" applyAlignment="1">
      <alignment horizontal="left" vertical="top" wrapText="1"/>
    </xf>
    <xf numFmtId="0" fontId="1" fillId="0" borderId="35" xfId="0" applyNumberFormat="1" applyFont="1" applyBorder="1" applyAlignment="1">
      <alignment horizontal="center" vertical="top"/>
    </xf>
    <xf numFmtId="0" fontId="1" fillId="0" borderId="30" xfId="0" applyNumberFormat="1" applyFont="1" applyBorder="1" applyAlignment="1">
      <alignment horizontal="center" vertical="top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36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36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58" xfId="0" applyNumberFormat="1" applyFont="1" applyBorder="1" applyAlignment="1">
      <alignment horizontal="center" vertical="center" wrapText="1"/>
    </xf>
    <xf numFmtId="0" fontId="4" fillId="0" borderId="38" xfId="0" applyNumberFormat="1" applyFont="1" applyBorder="1" applyAlignment="1">
      <alignment horizontal="center" vertical="center" wrapText="1"/>
    </xf>
    <xf numFmtId="0" fontId="4" fillId="0" borderId="5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6" fillId="0" borderId="26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6" fillId="0" borderId="47" xfId="0" applyNumberFormat="1" applyFont="1" applyBorder="1" applyAlignment="1">
      <alignment horizontal="left" vertical="top"/>
    </xf>
    <xf numFmtId="0" fontId="9" fillId="0" borderId="27" xfId="0" applyNumberFormat="1" applyFont="1" applyBorder="1" applyAlignment="1">
      <alignment vertical="top" wrapText="1"/>
    </xf>
    <xf numFmtId="0" fontId="9" fillId="0" borderId="61" xfId="0" applyNumberFormat="1" applyFont="1" applyBorder="1" applyAlignment="1">
      <alignment vertical="top" wrapText="1"/>
    </xf>
    <xf numFmtId="0" fontId="9" fillId="0" borderId="62" xfId="0" applyNumberFormat="1" applyFont="1" applyBorder="1" applyAlignment="1">
      <alignment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48" xfId="0" applyNumberFormat="1" applyFont="1" applyBorder="1" applyAlignment="1">
      <alignment horizontal="left" vertical="top" wrapText="1"/>
    </xf>
    <xf numFmtId="0" fontId="9" fillId="0" borderId="51" xfId="0" applyNumberFormat="1" applyFont="1" applyBorder="1" applyAlignment="1">
      <alignment horizontal="left" vertical="top" wrapText="1"/>
    </xf>
    <xf numFmtId="0" fontId="9" fillId="0" borderId="52" xfId="0" applyNumberFormat="1" applyFont="1" applyBorder="1" applyAlignment="1">
      <alignment horizontal="left"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53" xfId="0" applyNumberFormat="1" applyFont="1" applyBorder="1" applyAlignment="1">
      <alignment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47" xfId="0" applyNumberFormat="1" applyFont="1" applyBorder="1" applyAlignment="1">
      <alignment horizontal="left" vertical="top" wrapText="1"/>
    </xf>
    <xf numFmtId="0" fontId="9" fillId="0" borderId="54" xfId="0" applyNumberFormat="1" applyFont="1" applyBorder="1" applyAlignment="1">
      <alignment horizontal="left" vertical="top" wrapText="1"/>
    </xf>
    <xf numFmtId="0" fontId="9" fillId="0" borderId="55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42" xfId="0" applyNumberFormat="1" applyFont="1" applyBorder="1" applyAlignment="1">
      <alignment horizontal="right" vertical="top" wrapText="1"/>
    </xf>
    <xf numFmtId="0" fontId="9" fillId="0" borderId="43" xfId="0" applyNumberFormat="1" applyFont="1" applyBorder="1" applyAlignment="1">
      <alignment horizontal="right" vertical="top" wrapText="1"/>
    </xf>
    <xf numFmtId="0" fontId="9" fillId="0" borderId="44" xfId="0" applyNumberFormat="1" applyFont="1" applyBorder="1" applyAlignment="1">
      <alignment horizontal="right" vertical="top" wrapText="1"/>
    </xf>
    <xf numFmtId="0" fontId="9" fillId="0" borderId="45" xfId="0" applyNumberFormat="1" applyFont="1" applyBorder="1" applyAlignment="1">
      <alignment horizontal="right" vertical="top" wrapText="1"/>
    </xf>
    <xf numFmtId="0" fontId="9" fillId="0" borderId="46" xfId="0" applyNumberFormat="1" applyFont="1" applyBorder="1" applyAlignment="1">
      <alignment horizontal="right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3" fillId="0" borderId="61" xfId="0" applyNumberFormat="1" applyFont="1" applyBorder="1" applyAlignment="1">
      <alignment horizontal="center" vertical="top" wrapText="1"/>
    </xf>
    <xf numFmtId="0" fontId="3" fillId="0" borderId="58" xfId="0" applyNumberFormat="1" applyFont="1" applyBorder="1" applyAlignment="1">
      <alignment horizontal="center" vertical="top" wrapText="1"/>
    </xf>
    <xf numFmtId="0" fontId="4" fillId="0" borderId="36" xfId="0" applyNumberFormat="1" applyFont="1" applyBorder="1" applyAlignment="1">
      <alignment horizontal="left" vertical="top" wrapText="1"/>
    </xf>
    <xf numFmtId="0" fontId="4" fillId="0" borderId="40" xfId="0" applyNumberFormat="1" applyFont="1" applyBorder="1" applyAlignment="1">
      <alignment horizontal="left" vertical="top" wrapText="1"/>
    </xf>
    <xf numFmtId="0" fontId="4" fillId="0" borderId="59" xfId="0" applyNumberFormat="1" applyFont="1" applyBorder="1" applyAlignment="1">
      <alignment horizontal="left" vertical="top" wrapText="1"/>
    </xf>
    <xf numFmtId="0" fontId="9" fillId="0" borderId="27" xfId="3" applyNumberFormat="1" applyFont="1" applyBorder="1" applyAlignment="1">
      <alignment vertical="top" wrapText="1"/>
    </xf>
    <xf numFmtId="0" fontId="9" fillId="0" borderId="61" xfId="3" applyNumberFormat="1" applyFont="1" applyBorder="1" applyAlignment="1">
      <alignment vertical="top" wrapText="1"/>
    </xf>
    <xf numFmtId="0" fontId="9" fillId="0" borderId="62" xfId="3" applyNumberFormat="1" applyFont="1" applyBorder="1" applyAlignment="1">
      <alignment vertical="top" wrapText="1"/>
    </xf>
    <xf numFmtId="0" fontId="9" fillId="0" borderId="26" xfId="3" applyNumberFormat="1" applyFont="1" applyBorder="1" applyAlignment="1">
      <alignment horizontal="left" vertical="top" wrapText="1"/>
    </xf>
    <xf numFmtId="0" fontId="9" fillId="0" borderId="57" xfId="3" applyNumberFormat="1" applyFont="1" applyBorder="1" applyAlignment="1">
      <alignment horizontal="left" vertical="top" wrapText="1"/>
    </xf>
    <xf numFmtId="0" fontId="9" fillId="0" borderId="62" xfId="3" applyNumberFormat="1" applyFont="1" applyBorder="1" applyAlignment="1">
      <alignment horizontal="left" vertical="top" wrapText="1"/>
    </xf>
    <xf numFmtId="0" fontId="9" fillId="0" borderId="53" xfId="3" applyNumberFormat="1" applyFont="1" applyBorder="1" applyAlignment="1">
      <alignment horizontal="left" vertical="top" wrapText="1"/>
    </xf>
    <xf numFmtId="0" fontId="9" fillId="0" borderId="47" xfId="3" applyNumberFormat="1" applyFont="1" applyBorder="1" applyAlignment="1">
      <alignment vertical="top" wrapText="1"/>
    </xf>
    <xf numFmtId="0" fontId="9" fillId="0" borderId="53" xfId="3" applyNumberFormat="1" applyFont="1" applyBorder="1" applyAlignment="1">
      <alignment vertical="top" wrapText="1"/>
    </xf>
    <xf numFmtId="0" fontId="9" fillId="0" borderId="29" xfId="3" applyNumberFormat="1" applyFont="1" applyBorder="1" applyAlignment="1">
      <alignment horizontal="left" vertical="top" wrapText="1"/>
    </xf>
    <xf numFmtId="0" fontId="9" fillId="0" borderId="47" xfId="3" applyNumberFormat="1" applyFont="1" applyBorder="1" applyAlignment="1">
      <alignment horizontal="left" vertical="top" wrapText="1"/>
    </xf>
    <xf numFmtId="0" fontId="9" fillId="0" borderId="61" xfId="3" applyNumberFormat="1" applyFont="1" applyBorder="1" applyAlignment="1">
      <alignment horizontal="left" vertical="top" wrapText="1"/>
    </xf>
    <xf numFmtId="0" fontId="9" fillId="0" borderId="60" xfId="3" applyNumberFormat="1" applyFont="1" applyBorder="1" applyAlignment="1">
      <alignment horizontal="left" vertical="top" wrapText="1"/>
    </xf>
    <xf numFmtId="0" fontId="6" fillId="0" borderId="26" xfId="3" applyNumberFormat="1" applyFont="1" applyBorder="1" applyAlignment="1">
      <alignment horizontal="left" vertical="top"/>
    </xf>
    <xf numFmtId="0" fontId="6" fillId="0" borderId="29" xfId="3" applyNumberFormat="1" applyFont="1" applyBorder="1" applyAlignment="1">
      <alignment horizontal="left" vertical="top"/>
    </xf>
    <xf numFmtId="0" fontId="6" fillId="0" borderId="47" xfId="3" applyNumberFormat="1" applyFont="1" applyBorder="1" applyAlignment="1">
      <alignment horizontal="left" vertical="top"/>
    </xf>
    <xf numFmtId="0" fontId="2" fillId="0" borderId="46" xfId="3" applyNumberFormat="1" applyFont="1" applyBorder="1" applyAlignment="1">
      <alignment horizontal="center"/>
    </xf>
    <xf numFmtId="0" fontId="2" fillId="0" borderId="46" xfId="3" applyNumberFormat="1" applyFont="1" applyBorder="1" applyAlignment="1">
      <alignment horizontal="right"/>
    </xf>
    <xf numFmtId="0" fontId="2" fillId="0" borderId="46" xfId="3" applyNumberFormat="1" applyFont="1" applyBorder="1" applyAlignment="1">
      <alignment horizontal="left"/>
    </xf>
    <xf numFmtId="0" fontId="9" fillId="0" borderId="46" xfId="3" applyNumberFormat="1" applyFont="1" applyBorder="1" applyAlignment="1">
      <alignment horizontal="right" vertical="top" wrapText="1"/>
    </xf>
    <xf numFmtId="0" fontId="2" fillId="0" borderId="46" xfId="3" applyNumberFormat="1" applyFont="1" applyBorder="1" applyAlignment="1">
      <alignment horizontal="center" vertical="top" wrapText="1"/>
    </xf>
    <xf numFmtId="0" fontId="4" fillId="0" borderId="26" xfId="5" applyNumberFormat="1" applyFont="1" applyBorder="1" applyAlignment="1">
      <alignment horizontal="center" vertical="top" wrapText="1"/>
    </xf>
    <xf numFmtId="0" fontId="4" fillId="0" borderId="39" xfId="5" applyNumberFormat="1" applyFont="1" applyBorder="1" applyAlignment="1">
      <alignment horizontal="center" vertical="top" wrapText="1"/>
    </xf>
    <xf numFmtId="0" fontId="4" fillId="0" borderId="34" xfId="5" applyNumberFormat="1" applyFont="1" applyBorder="1" applyAlignment="1">
      <alignment horizontal="center" vertical="top" wrapText="1"/>
    </xf>
    <xf numFmtId="0" fontId="4" fillId="0" borderId="26" xfId="5" applyNumberFormat="1" applyFont="1" applyBorder="1" applyAlignment="1">
      <alignment horizontal="left" vertical="top" wrapText="1"/>
    </xf>
    <xf numFmtId="0" fontId="4" fillId="0" borderId="39" xfId="5" applyNumberFormat="1" applyFont="1" applyBorder="1" applyAlignment="1">
      <alignment horizontal="left" vertical="top" wrapText="1"/>
    </xf>
    <xf numFmtId="0" fontId="4" fillId="0" borderId="34" xfId="5" applyNumberFormat="1" applyFont="1" applyBorder="1" applyAlignment="1">
      <alignment horizontal="left" vertical="top" wrapText="1"/>
    </xf>
    <xf numFmtId="0" fontId="3" fillId="0" borderId="37" xfId="5" applyNumberFormat="1" applyFont="1" applyBorder="1" applyAlignment="1">
      <alignment horizontal="center" vertical="top" wrapText="1"/>
    </xf>
    <xf numFmtId="0" fontId="3" fillId="0" borderId="61" xfId="5" applyNumberFormat="1" applyFont="1" applyBorder="1" applyAlignment="1">
      <alignment horizontal="center" vertical="top" wrapText="1"/>
    </xf>
    <xf numFmtId="0" fontId="4" fillId="0" borderId="31" xfId="5" applyNumberFormat="1" applyFont="1" applyBorder="1" applyAlignment="1">
      <alignment horizontal="left" vertical="top" wrapText="1"/>
    </xf>
    <xf numFmtId="0" fontId="3" fillId="0" borderId="26" xfId="5" applyNumberFormat="1" applyFont="1" applyBorder="1" applyAlignment="1">
      <alignment horizontal="center" vertical="top" wrapText="1"/>
    </xf>
    <xf numFmtId="0" fontId="3" fillId="0" borderId="39" xfId="5" applyNumberFormat="1" applyFont="1" applyBorder="1" applyAlignment="1">
      <alignment horizontal="center" vertical="top" wrapText="1"/>
    </xf>
    <xf numFmtId="0" fontId="3" fillId="0" borderId="34" xfId="5" applyNumberFormat="1" applyFont="1" applyBorder="1" applyAlignment="1">
      <alignment horizontal="center" vertical="top" wrapText="1"/>
    </xf>
    <xf numFmtId="0" fontId="4" fillId="0" borderId="31" xfId="5" applyNumberFormat="1" applyFont="1" applyBorder="1" applyAlignment="1">
      <alignment horizontal="center" vertical="center" wrapText="1"/>
    </xf>
    <xf numFmtId="0" fontId="4" fillId="0" borderId="39" xfId="5" applyNumberFormat="1" applyFont="1" applyBorder="1" applyAlignment="1">
      <alignment horizontal="center" vertical="center" wrapText="1"/>
    </xf>
    <xf numFmtId="0" fontId="4" fillId="0" borderId="27" xfId="5" applyNumberFormat="1" applyFont="1" applyBorder="1" applyAlignment="1">
      <alignment horizontal="center" vertical="center" wrapText="1"/>
    </xf>
    <xf numFmtId="0" fontId="4" fillId="0" borderId="29" xfId="5" applyNumberFormat="1" applyFont="1" applyBorder="1" applyAlignment="1">
      <alignment horizontal="center" vertical="center" wrapText="1"/>
    </xf>
    <xf numFmtId="0" fontId="4" fillId="0" borderId="37" xfId="5" applyNumberFormat="1" applyFont="1" applyBorder="1" applyAlignment="1">
      <alignment horizontal="center" vertical="center" wrapText="1"/>
    </xf>
    <xf numFmtId="0" fontId="4" fillId="0" borderId="61" xfId="5" applyNumberFormat="1" applyFont="1" applyBorder="1" applyAlignment="1">
      <alignment horizontal="center" vertical="center" wrapText="1"/>
    </xf>
    <xf numFmtId="0" fontId="4" fillId="0" borderId="26" xfId="5" applyNumberFormat="1" applyFont="1" applyBorder="1" applyAlignment="1">
      <alignment horizontal="center" vertical="center" wrapText="1"/>
    </xf>
    <xf numFmtId="0" fontId="4" fillId="0" borderId="34" xfId="5" applyNumberFormat="1" applyFont="1" applyBorder="1" applyAlignment="1">
      <alignment horizontal="center" vertical="center" wrapText="1"/>
    </xf>
    <xf numFmtId="0" fontId="4" fillId="0" borderId="60" xfId="5" applyNumberFormat="1" applyFont="1" applyBorder="1" applyAlignment="1">
      <alignment horizontal="left" vertical="top" wrapText="1"/>
    </xf>
    <xf numFmtId="0" fontId="3" fillId="0" borderId="26" xfId="5" applyNumberFormat="1" applyFont="1" applyBorder="1" applyAlignment="1">
      <alignment horizontal="center" vertical="center" wrapText="1"/>
    </xf>
    <xf numFmtId="0" fontId="3" fillId="0" borderId="34" xfId="5" applyNumberFormat="1" applyFont="1" applyBorder="1" applyAlignment="1">
      <alignment horizontal="center" vertical="center" wrapText="1"/>
    </xf>
    <xf numFmtId="0" fontId="2" fillId="0" borderId="46" xfId="5" applyNumberFormat="1" applyFont="1" applyBorder="1" applyAlignment="1">
      <alignment horizontal="right"/>
    </xf>
    <xf numFmtId="0" fontId="2" fillId="0" borderId="46" xfId="5" applyNumberFormat="1" applyFont="1" applyBorder="1" applyAlignment="1">
      <alignment horizontal="left"/>
    </xf>
    <xf numFmtId="0" fontId="2" fillId="0" borderId="46" xfId="5" applyNumberFormat="1" applyFont="1" applyBorder="1" applyAlignment="1">
      <alignment horizontal="right" vertical="top" wrapText="1"/>
    </xf>
    <xf numFmtId="0" fontId="2" fillId="0" borderId="46" xfId="5" applyNumberFormat="1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G10">
            <v>18046</v>
          </cell>
          <cell r="H10">
            <v>18200.3</v>
          </cell>
          <cell r="I10">
            <v>18244</v>
          </cell>
          <cell r="J10">
            <v>18258.3</v>
          </cell>
          <cell r="K10">
            <v>19310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Layout" topLeftCell="B1" workbookViewId="0">
      <selection activeCell="G3" sqref="G3:J3"/>
    </sheetView>
  </sheetViews>
  <sheetFormatPr defaultColWidth="8"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1"/>
      <c r="B1" s="1"/>
      <c r="C1" s="1"/>
      <c r="D1" s="1"/>
      <c r="E1" s="1"/>
      <c r="F1" s="1"/>
      <c r="G1" s="2"/>
      <c r="H1" s="207" t="s">
        <v>150</v>
      </c>
      <c r="I1" s="208"/>
      <c r="J1" s="209"/>
    </row>
    <row r="2" spans="1:10" ht="18.75" x14ac:dyDescent="0.3">
      <c r="A2" s="1"/>
      <c r="B2" s="1"/>
      <c r="C2" s="1"/>
      <c r="D2" s="1"/>
      <c r="E2" s="207" t="s">
        <v>144</v>
      </c>
      <c r="F2" s="208"/>
      <c r="G2" s="208"/>
      <c r="H2" s="208"/>
      <c r="I2" s="208"/>
      <c r="J2" s="209"/>
    </row>
    <row r="3" spans="1:10" ht="18.75" x14ac:dyDescent="0.3">
      <c r="A3" s="1"/>
      <c r="B3" s="1"/>
      <c r="C3" s="1"/>
      <c r="D3" s="1"/>
      <c r="E3" s="1"/>
      <c r="F3" s="1"/>
      <c r="G3" s="210" t="s">
        <v>164</v>
      </c>
      <c r="H3" s="211"/>
      <c r="I3" s="211"/>
      <c r="J3" s="212"/>
    </row>
    <row r="4" spans="1:10" ht="18.75" x14ac:dyDescent="0.3">
      <c r="A4" s="2"/>
      <c r="B4" s="2"/>
      <c r="C4" s="2"/>
      <c r="D4" s="2"/>
      <c r="E4" s="184" t="s">
        <v>0</v>
      </c>
      <c r="F4" s="185"/>
      <c r="G4" s="185"/>
      <c r="H4" s="185"/>
      <c r="I4" s="185"/>
      <c r="J4" s="186"/>
    </row>
    <row r="5" spans="1:10" ht="18.75" x14ac:dyDescent="0.3">
      <c r="A5" s="2"/>
      <c r="B5" s="2"/>
      <c r="C5" s="2"/>
      <c r="D5" s="2"/>
      <c r="E5" s="213" t="s">
        <v>1</v>
      </c>
      <c r="F5" s="214"/>
      <c r="G5" s="214"/>
      <c r="H5" s="214"/>
      <c r="I5" s="214"/>
      <c r="J5" s="215"/>
    </row>
    <row r="6" spans="1:10" ht="18.75" x14ac:dyDescent="0.3">
      <c r="A6" s="2"/>
      <c r="B6" s="2"/>
      <c r="C6" s="2"/>
      <c r="D6" s="184" t="s">
        <v>2</v>
      </c>
      <c r="E6" s="185"/>
      <c r="F6" s="185"/>
      <c r="G6" s="185"/>
      <c r="H6" s="185"/>
      <c r="I6" s="185"/>
      <c r="J6" s="186"/>
    </row>
    <row r="7" spans="1:10" ht="18.75" x14ac:dyDescent="0.3">
      <c r="A7" s="2"/>
      <c r="B7" s="2"/>
      <c r="C7" s="2"/>
      <c r="D7" s="2"/>
      <c r="E7" s="184"/>
      <c r="F7" s="185"/>
      <c r="G7" s="185"/>
      <c r="H7" s="185"/>
      <c r="I7" s="185"/>
      <c r="J7" s="186"/>
    </row>
    <row r="8" spans="1:10" ht="7.5" customHeight="1" x14ac:dyDescent="0.3">
      <c r="A8" s="2"/>
      <c r="B8" s="2"/>
      <c r="C8" s="2"/>
      <c r="D8" s="2"/>
      <c r="E8" s="2"/>
      <c r="F8" s="3"/>
      <c r="G8" s="2"/>
      <c r="H8" s="2"/>
      <c r="I8" s="2"/>
      <c r="J8" s="2"/>
    </row>
    <row r="9" spans="1:10" ht="39" customHeight="1" x14ac:dyDescent="0.25">
      <c r="A9" s="187" t="s">
        <v>3</v>
      </c>
      <c r="B9" s="188"/>
      <c r="C9" s="188"/>
      <c r="D9" s="188"/>
      <c r="E9" s="188"/>
      <c r="F9" s="188"/>
      <c r="G9" s="188"/>
      <c r="H9" s="188"/>
      <c r="I9" s="188"/>
      <c r="J9" s="189"/>
    </row>
    <row r="10" spans="1:10" ht="25.5" customHeight="1" x14ac:dyDescent="0.25">
      <c r="A10" s="5" t="s">
        <v>4</v>
      </c>
      <c r="B10" s="190" t="s">
        <v>5</v>
      </c>
      <c r="C10" s="191"/>
      <c r="D10" s="191"/>
      <c r="E10" s="191"/>
      <c r="F10" s="191"/>
      <c r="G10" s="191"/>
      <c r="H10" s="191"/>
      <c r="I10" s="191"/>
      <c r="J10" s="192"/>
    </row>
    <row r="11" spans="1:10" ht="20.25" customHeight="1" x14ac:dyDescent="0.25">
      <c r="A11" s="193" t="s">
        <v>6</v>
      </c>
      <c r="B11" s="196" t="s">
        <v>7</v>
      </c>
      <c r="C11" s="197"/>
      <c r="D11" s="200" t="s">
        <v>8</v>
      </c>
      <c r="E11" s="202" t="s">
        <v>9</v>
      </c>
      <c r="F11" s="203"/>
      <c r="G11" s="203"/>
      <c r="H11" s="203"/>
      <c r="I11" s="203"/>
      <c r="J11" s="204"/>
    </row>
    <row r="12" spans="1:10" ht="31.5" customHeight="1" x14ac:dyDescent="0.25">
      <c r="A12" s="194"/>
      <c r="B12" s="198"/>
      <c r="C12" s="199"/>
      <c r="D12" s="201"/>
      <c r="E12" s="7" t="s">
        <v>10</v>
      </c>
      <c r="F12" s="7" t="s">
        <v>11</v>
      </c>
      <c r="G12" s="7" t="s">
        <v>12</v>
      </c>
      <c r="H12" s="8" t="s">
        <v>13</v>
      </c>
      <c r="I12" s="7" t="s">
        <v>14</v>
      </c>
      <c r="J12" s="7" t="s">
        <v>15</v>
      </c>
    </row>
    <row r="13" spans="1:10" ht="25.5" customHeight="1" x14ac:dyDescent="0.25">
      <c r="A13" s="194"/>
      <c r="B13" s="196" t="s">
        <v>5</v>
      </c>
      <c r="C13" s="197"/>
      <c r="D13" s="6" t="s">
        <v>16</v>
      </c>
      <c r="E13" s="9">
        <f>F13+G13+H13+I13+J13</f>
        <v>2627070</v>
      </c>
      <c r="F13" s="10">
        <f>Приложение3!G10+Приложение3!G22</f>
        <v>494398.6</v>
      </c>
      <c r="G13" s="10">
        <f>Приложение3!H10+Приложение3!H22</f>
        <v>502724.4</v>
      </c>
      <c r="H13" s="10">
        <f>Приложение3!I10+Приложение3!I22</f>
        <v>507279</v>
      </c>
      <c r="I13" s="10">
        <f>Приложение3!J10+Приложение3!J22</f>
        <v>612334</v>
      </c>
      <c r="J13" s="10">
        <f>Приложение3!K10+Приложение3!K22</f>
        <v>510334</v>
      </c>
    </row>
    <row r="14" spans="1:10" ht="30" customHeight="1" x14ac:dyDescent="0.25">
      <c r="A14" s="194"/>
      <c r="B14" s="205"/>
      <c r="C14" s="206"/>
      <c r="D14" s="11" t="s">
        <v>17</v>
      </c>
      <c r="E14" s="9">
        <f>F14+G14+H14+I14+J14</f>
        <v>1916773</v>
      </c>
      <c r="F14" s="10">
        <f>Приложение3!G11+Приложение3!G23</f>
        <v>354582</v>
      </c>
      <c r="G14" s="10">
        <f>Приложение3!H11+Приложение3!H23</f>
        <v>354630</v>
      </c>
      <c r="H14" s="10">
        <f>Приложение3!I11+Приложение3!I23</f>
        <v>371007</v>
      </c>
      <c r="I14" s="10">
        <f>Приложение3!J11+Приложение3!J23</f>
        <v>465547</v>
      </c>
      <c r="J14" s="10">
        <f>Приложение3!K11+Приложение3!K23</f>
        <v>371007</v>
      </c>
    </row>
    <row r="15" spans="1:10" ht="38.25" customHeight="1" x14ac:dyDescent="0.25">
      <c r="A15" s="195"/>
      <c r="B15" s="198"/>
      <c r="C15" s="199"/>
      <c r="D15" s="11" t="s">
        <v>160</v>
      </c>
      <c r="E15" s="9">
        <f>F15+G15+H15+I15+J15</f>
        <v>710297</v>
      </c>
      <c r="F15" s="10">
        <f>Приложение3!G12+Приложение3!G24</f>
        <v>139816.6</v>
      </c>
      <c r="G15" s="10">
        <f>Приложение3!H12+Приложение3!H24</f>
        <v>148094.39999999999</v>
      </c>
      <c r="H15" s="10">
        <f>Приложение3!I12+Приложение3!I24</f>
        <v>136272</v>
      </c>
      <c r="I15" s="10">
        <f>Приложение3!J12+Приложение3!J24</f>
        <v>146787</v>
      </c>
      <c r="J15" s="10">
        <f>Приложение3!K12+Приложение3!K24</f>
        <v>139327</v>
      </c>
    </row>
    <row r="16" spans="1:10" x14ac:dyDescent="0.25">
      <c r="J16" s="108" t="s">
        <v>161</v>
      </c>
    </row>
    <row r="20" spans="3:8" x14ac:dyDescent="0.25">
      <c r="H20" s="13"/>
    </row>
    <row r="22" spans="3:8" ht="15.75" x14ac:dyDescent="0.25">
      <c r="C22" s="14"/>
    </row>
  </sheetData>
  <mergeCells count="14">
    <mergeCell ref="H1:J1"/>
    <mergeCell ref="E2:J2"/>
    <mergeCell ref="G3:J3"/>
    <mergeCell ref="E4:J4"/>
    <mergeCell ref="E5:J5"/>
    <mergeCell ref="D6:J6"/>
    <mergeCell ref="E7:J7"/>
    <mergeCell ref="A9:J9"/>
    <mergeCell ref="B10:J10"/>
    <mergeCell ref="A11:A15"/>
    <mergeCell ref="B11:C12"/>
    <mergeCell ref="D11:D12"/>
    <mergeCell ref="E11:J11"/>
    <mergeCell ref="B13:C15"/>
  </mergeCells>
  <pageMargins left="0.6692913385826772" right="0.19685039370078741" top="0.59055118110236227" bottom="0.39370078740157483" header="0.11811023622047245" footer="0.51181102362204722"/>
  <pageSetup scale="90" firstPageNumber="12" orientation="landscape" useFirstPageNumber="1" r:id="rId1"/>
  <headerFooter>
    <oddHeader>&amp;C32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view="pageBreakPreview" zoomScale="70" zoomScaleSheetLayoutView="70" workbookViewId="0">
      <selection activeCell="J8" sqref="J8"/>
    </sheetView>
  </sheetViews>
  <sheetFormatPr defaultColWidth="8" defaultRowHeight="15" x14ac:dyDescent="0.25"/>
  <cols>
    <col min="1" max="1" width="3.28515625" style="161" customWidth="1"/>
    <col min="2" max="2" width="17.28515625" style="161" customWidth="1"/>
    <col min="3" max="4" width="12" style="161" customWidth="1"/>
    <col min="5" max="5" width="11.7109375" style="161" customWidth="1"/>
    <col min="6" max="6" width="8.5703125" style="161" customWidth="1"/>
    <col min="7" max="12" width="12.28515625" style="161" customWidth="1"/>
    <col min="13" max="13" width="18.5703125" style="161" customWidth="1"/>
    <col min="14" max="14" width="3.7109375" style="161" customWidth="1"/>
    <col min="15" max="16384" width="8" style="161"/>
  </cols>
  <sheetData>
    <row r="1" spans="1:20" ht="18.75" x14ac:dyDescent="0.3">
      <c r="H1" s="162"/>
      <c r="I1" s="162"/>
      <c r="J1" s="163"/>
      <c r="K1" s="413" t="s">
        <v>109</v>
      </c>
      <c r="L1" s="413"/>
      <c r="M1" s="413"/>
    </row>
    <row r="2" spans="1:20" ht="18.75" x14ac:dyDescent="0.3">
      <c r="H2" s="413" t="s">
        <v>103</v>
      </c>
      <c r="I2" s="413"/>
      <c r="J2" s="413"/>
      <c r="K2" s="413"/>
      <c r="L2" s="413"/>
      <c r="M2" s="413"/>
    </row>
    <row r="3" spans="1:20" ht="18.75" x14ac:dyDescent="0.3">
      <c r="H3" s="162"/>
      <c r="I3" s="162"/>
      <c r="J3" s="163"/>
      <c r="K3" s="414" t="s">
        <v>164</v>
      </c>
      <c r="L3" s="414"/>
      <c r="M3" s="414"/>
    </row>
    <row r="4" spans="1:20" ht="15.75" customHeight="1" x14ac:dyDescent="0.25">
      <c r="J4" s="415" t="s">
        <v>110</v>
      </c>
      <c r="K4" s="415"/>
      <c r="L4" s="415"/>
      <c r="M4" s="415"/>
      <c r="N4" s="164"/>
      <c r="O4" s="164"/>
      <c r="P4" s="164"/>
      <c r="Q4" s="164"/>
      <c r="R4" s="164"/>
      <c r="S4" s="164"/>
      <c r="T4" s="164"/>
    </row>
    <row r="5" spans="1:20" ht="79.5" customHeight="1" x14ac:dyDescent="0.25">
      <c r="J5" s="415"/>
      <c r="K5" s="415"/>
      <c r="L5" s="415"/>
      <c r="M5" s="415"/>
      <c r="N5" s="164"/>
      <c r="O5" s="164"/>
      <c r="P5" s="164"/>
      <c r="Q5" s="164"/>
      <c r="R5" s="164"/>
      <c r="S5" s="164"/>
      <c r="T5" s="164"/>
    </row>
    <row r="6" spans="1:20" ht="38.25" customHeight="1" x14ac:dyDescent="0.25">
      <c r="A6" s="416" t="s">
        <v>111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164"/>
      <c r="O6" s="164"/>
      <c r="P6" s="164"/>
      <c r="Q6" s="164"/>
      <c r="R6" s="164"/>
      <c r="S6" s="164"/>
      <c r="T6" s="164"/>
    </row>
    <row r="7" spans="1:20" ht="29.25" customHeight="1" x14ac:dyDescent="0.25">
      <c r="A7" s="402" t="s">
        <v>112</v>
      </c>
      <c r="B7" s="402" t="s">
        <v>23</v>
      </c>
      <c r="C7" s="411" t="s">
        <v>24</v>
      </c>
      <c r="D7" s="402" t="s">
        <v>25</v>
      </c>
      <c r="E7" s="411" t="s">
        <v>26</v>
      </c>
      <c r="F7" s="402" t="s">
        <v>113</v>
      </c>
      <c r="G7" s="404" t="s">
        <v>114</v>
      </c>
      <c r="H7" s="405"/>
      <c r="I7" s="405"/>
      <c r="J7" s="405"/>
      <c r="K7" s="405"/>
      <c r="L7" s="406" t="s">
        <v>29</v>
      </c>
      <c r="M7" s="408" t="s">
        <v>30</v>
      </c>
      <c r="N7" s="165"/>
      <c r="O7" s="164"/>
      <c r="P7" s="164"/>
      <c r="Q7" s="164"/>
      <c r="R7" s="164"/>
      <c r="S7" s="164"/>
      <c r="T7" s="164"/>
    </row>
    <row r="8" spans="1:20" ht="105.75" customHeight="1" x14ac:dyDescent="0.25">
      <c r="A8" s="403"/>
      <c r="B8" s="403"/>
      <c r="C8" s="412"/>
      <c r="D8" s="403"/>
      <c r="E8" s="412"/>
      <c r="F8" s="403"/>
      <c r="G8" s="166" t="s">
        <v>11</v>
      </c>
      <c r="H8" s="167" t="s">
        <v>12</v>
      </c>
      <c r="I8" s="167" t="s">
        <v>13</v>
      </c>
      <c r="J8" s="167" t="s">
        <v>14</v>
      </c>
      <c r="K8" s="167" t="s">
        <v>15</v>
      </c>
      <c r="L8" s="407"/>
      <c r="M8" s="409"/>
      <c r="N8" s="165"/>
      <c r="O8" s="164"/>
      <c r="P8" s="164"/>
      <c r="Q8" s="164"/>
      <c r="R8" s="164"/>
      <c r="S8" s="164"/>
      <c r="T8" s="164"/>
    </row>
    <row r="9" spans="1:20" ht="17.25" customHeight="1" x14ac:dyDescent="0.25">
      <c r="A9" s="168">
        <v>1</v>
      </c>
      <c r="B9" s="168">
        <v>2</v>
      </c>
      <c r="C9" s="168">
        <v>3</v>
      </c>
      <c r="D9" s="168">
        <v>4</v>
      </c>
      <c r="E9" s="168">
        <v>5</v>
      </c>
      <c r="F9" s="168">
        <v>6</v>
      </c>
      <c r="G9" s="168">
        <v>7</v>
      </c>
      <c r="H9" s="168">
        <v>8</v>
      </c>
      <c r="I9" s="168">
        <v>9</v>
      </c>
      <c r="J9" s="168">
        <v>10</v>
      </c>
      <c r="K9" s="168">
        <v>11</v>
      </c>
      <c r="L9" s="169">
        <v>12</v>
      </c>
      <c r="M9" s="168">
        <v>13</v>
      </c>
      <c r="N9" s="165"/>
      <c r="O9" s="164"/>
      <c r="P9" s="164"/>
      <c r="Q9" s="164"/>
      <c r="R9" s="164"/>
      <c r="S9" s="164"/>
      <c r="T9" s="164"/>
    </row>
    <row r="10" spans="1:20" ht="39.75" customHeight="1" x14ac:dyDescent="0.25">
      <c r="A10" s="392" t="s">
        <v>31</v>
      </c>
      <c r="B10" s="410" t="s">
        <v>115</v>
      </c>
      <c r="C10" s="396" t="s">
        <v>33</v>
      </c>
      <c r="D10" s="170" t="s">
        <v>116</v>
      </c>
      <c r="E10" s="171">
        <f>E11+E12</f>
        <v>0</v>
      </c>
      <c r="F10" s="172">
        <f t="shared" ref="F10:F18" si="0">G10+H10+I10+J10+K10</f>
        <v>92058.6</v>
      </c>
      <c r="G10" s="171">
        <f>G11+G12</f>
        <v>18046</v>
      </c>
      <c r="H10" s="171">
        <f>H11+H12</f>
        <v>18200.3</v>
      </c>
      <c r="I10" s="171">
        <f>I11+I12</f>
        <v>18244</v>
      </c>
      <c r="J10" s="171">
        <f>J11+J12</f>
        <v>18258.3</v>
      </c>
      <c r="K10" s="173">
        <f>K11+K12</f>
        <v>19310</v>
      </c>
      <c r="L10" s="398" t="s">
        <v>117</v>
      </c>
      <c r="M10" s="393"/>
      <c r="N10" s="165"/>
      <c r="O10" s="164"/>
      <c r="P10" s="164"/>
      <c r="Q10" s="164"/>
      <c r="R10" s="164"/>
      <c r="S10" s="164"/>
      <c r="T10" s="164"/>
    </row>
    <row r="11" spans="1:20" ht="51.75" customHeight="1" x14ac:dyDescent="0.25">
      <c r="A11" s="391"/>
      <c r="B11" s="410"/>
      <c r="C11" s="397"/>
      <c r="D11" s="174" t="s">
        <v>17</v>
      </c>
      <c r="E11" s="171">
        <v>0</v>
      </c>
      <c r="F11" s="172">
        <f t="shared" si="0"/>
        <v>0</v>
      </c>
      <c r="G11" s="171">
        <f t="shared" ref="G11:K12" si="1">G14+G17</f>
        <v>0</v>
      </c>
      <c r="H11" s="171">
        <f t="shared" si="1"/>
        <v>0</v>
      </c>
      <c r="I11" s="171">
        <f t="shared" si="1"/>
        <v>0</v>
      </c>
      <c r="J11" s="171">
        <f t="shared" si="1"/>
        <v>0</v>
      </c>
      <c r="K11" s="171">
        <f t="shared" si="1"/>
        <v>0</v>
      </c>
      <c r="L11" s="394"/>
      <c r="M11" s="394"/>
      <c r="N11" s="165"/>
      <c r="O11" s="164"/>
      <c r="P11" s="164"/>
      <c r="Q11" s="164"/>
      <c r="R11" s="164"/>
      <c r="S11" s="164"/>
      <c r="T11" s="164"/>
    </row>
    <row r="12" spans="1:20" ht="51.75" customHeight="1" x14ac:dyDescent="0.25">
      <c r="A12" s="392"/>
      <c r="B12" s="410"/>
      <c r="C12" s="397"/>
      <c r="D12" s="175" t="s">
        <v>18</v>
      </c>
      <c r="E12" s="176">
        <v>0</v>
      </c>
      <c r="F12" s="172">
        <f t="shared" si="0"/>
        <v>92058.6</v>
      </c>
      <c r="G12" s="176">
        <f t="shared" si="1"/>
        <v>18046</v>
      </c>
      <c r="H12" s="176">
        <f t="shared" si="1"/>
        <v>18200.3</v>
      </c>
      <c r="I12" s="176">
        <f t="shared" si="1"/>
        <v>18244</v>
      </c>
      <c r="J12" s="176">
        <f t="shared" si="1"/>
        <v>18258.3</v>
      </c>
      <c r="K12" s="176">
        <f t="shared" si="1"/>
        <v>19310</v>
      </c>
      <c r="L12" s="394"/>
      <c r="M12" s="395"/>
      <c r="N12" s="165"/>
      <c r="O12" s="164"/>
      <c r="P12" s="164"/>
      <c r="Q12" s="164"/>
      <c r="R12" s="164"/>
      <c r="S12" s="164"/>
      <c r="T12" s="164"/>
    </row>
    <row r="13" spans="1:20" ht="51.75" customHeight="1" x14ac:dyDescent="0.25">
      <c r="A13" s="390" t="s">
        <v>37</v>
      </c>
      <c r="B13" s="393" t="s">
        <v>142</v>
      </c>
      <c r="C13" s="396" t="s">
        <v>33</v>
      </c>
      <c r="D13" s="170" t="s">
        <v>116</v>
      </c>
      <c r="E13" s="176">
        <v>0</v>
      </c>
      <c r="F13" s="171">
        <f t="shared" si="0"/>
        <v>90352.6</v>
      </c>
      <c r="G13" s="171">
        <f>G14+G15</f>
        <v>17740</v>
      </c>
      <c r="H13" s="171">
        <f>H14+H15</f>
        <v>17850.3</v>
      </c>
      <c r="I13" s="171">
        <f>I14+I15</f>
        <v>17894</v>
      </c>
      <c r="J13" s="171">
        <f>J14+J15</f>
        <v>17908.3</v>
      </c>
      <c r="K13" s="171">
        <f>K14+K15</f>
        <v>18960</v>
      </c>
      <c r="L13" s="398" t="s">
        <v>117</v>
      </c>
      <c r="M13" s="393"/>
      <c r="N13" s="165"/>
      <c r="O13" s="164"/>
      <c r="P13" s="164"/>
      <c r="Q13" s="164"/>
      <c r="R13" s="164"/>
      <c r="S13" s="164"/>
      <c r="T13" s="164"/>
    </row>
    <row r="14" spans="1:20" ht="51.75" customHeight="1" x14ac:dyDescent="0.25">
      <c r="A14" s="391"/>
      <c r="B14" s="394"/>
      <c r="C14" s="397"/>
      <c r="D14" s="177" t="s">
        <v>17</v>
      </c>
      <c r="E14" s="176">
        <v>0</v>
      </c>
      <c r="F14" s="171">
        <f t="shared" si="0"/>
        <v>0</v>
      </c>
      <c r="G14" s="171">
        <v>0</v>
      </c>
      <c r="H14" s="171">
        <v>0</v>
      </c>
      <c r="I14" s="171">
        <v>0</v>
      </c>
      <c r="J14" s="171">
        <v>0</v>
      </c>
      <c r="K14" s="171">
        <v>0</v>
      </c>
      <c r="L14" s="394"/>
      <c r="M14" s="394"/>
      <c r="N14" s="165"/>
      <c r="O14" s="164"/>
      <c r="P14" s="164"/>
      <c r="Q14" s="164"/>
      <c r="R14" s="164"/>
      <c r="S14" s="164"/>
      <c r="T14" s="164"/>
    </row>
    <row r="15" spans="1:20" ht="51.75" customHeight="1" x14ac:dyDescent="0.25">
      <c r="A15" s="392"/>
      <c r="B15" s="395"/>
      <c r="C15" s="397"/>
      <c r="D15" s="175" t="s">
        <v>18</v>
      </c>
      <c r="E15" s="176">
        <v>18337</v>
      </c>
      <c r="F15" s="171">
        <f t="shared" si="0"/>
        <v>90352.6</v>
      </c>
      <c r="G15" s="178">
        <v>17740</v>
      </c>
      <c r="H15" s="178">
        <v>17850.3</v>
      </c>
      <c r="I15" s="178">
        <v>17894</v>
      </c>
      <c r="J15" s="178">
        <v>17908.3</v>
      </c>
      <c r="K15" s="178">
        <v>18960</v>
      </c>
      <c r="L15" s="394"/>
      <c r="M15" s="395"/>
      <c r="N15" s="165"/>
      <c r="O15" s="164"/>
      <c r="P15" s="164"/>
      <c r="Q15" s="164"/>
      <c r="R15" s="164"/>
      <c r="S15" s="164"/>
      <c r="T15" s="164"/>
    </row>
    <row r="16" spans="1:20" ht="51.75" customHeight="1" x14ac:dyDescent="0.25">
      <c r="A16" s="390" t="s">
        <v>39</v>
      </c>
      <c r="B16" s="393" t="s">
        <v>143</v>
      </c>
      <c r="C16" s="399" t="s">
        <v>33</v>
      </c>
      <c r="D16" s="179" t="s">
        <v>116</v>
      </c>
      <c r="E16" s="176">
        <v>0</v>
      </c>
      <c r="F16" s="171">
        <f t="shared" si="0"/>
        <v>1706</v>
      </c>
      <c r="G16" s="171">
        <f>G17+G18</f>
        <v>306</v>
      </c>
      <c r="H16" s="171">
        <f>H17+H18</f>
        <v>350</v>
      </c>
      <c r="I16" s="171">
        <f>I17+I18</f>
        <v>350</v>
      </c>
      <c r="J16" s="171">
        <f>J17+J18</f>
        <v>350</v>
      </c>
      <c r="K16" s="171">
        <f>K17+K18</f>
        <v>350</v>
      </c>
      <c r="L16" s="393" t="s">
        <v>35</v>
      </c>
      <c r="M16" s="393"/>
      <c r="N16" s="165"/>
      <c r="O16" s="164"/>
      <c r="P16" s="164"/>
      <c r="Q16" s="164"/>
      <c r="R16" s="164"/>
      <c r="S16" s="164"/>
      <c r="T16" s="164"/>
    </row>
    <row r="17" spans="1:20" ht="51.75" customHeight="1" x14ac:dyDescent="0.25">
      <c r="A17" s="391"/>
      <c r="B17" s="394"/>
      <c r="C17" s="400"/>
      <c r="D17" s="180" t="s">
        <v>17</v>
      </c>
      <c r="E17" s="176">
        <v>0</v>
      </c>
      <c r="F17" s="171">
        <f t="shared" si="0"/>
        <v>0</v>
      </c>
      <c r="G17" s="171">
        <v>0</v>
      </c>
      <c r="H17" s="171">
        <v>0</v>
      </c>
      <c r="I17" s="171">
        <v>0</v>
      </c>
      <c r="J17" s="171">
        <v>0</v>
      </c>
      <c r="K17" s="171">
        <v>0</v>
      </c>
      <c r="L17" s="394"/>
      <c r="M17" s="394"/>
      <c r="N17" s="165"/>
      <c r="O17" s="164"/>
      <c r="P17" s="164"/>
      <c r="Q17" s="164"/>
      <c r="R17" s="164"/>
      <c r="S17" s="164"/>
      <c r="T17" s="164"/>
    </row>
    <row r="18" spans="1:20" ht="51.75" customHeight="1" x14ac:dyDescent="0.25">
      <c r="A18" s="392"/>
      <c r="B18" s="395"/>
      <c r="C18" s="401"/>
      <c r="D18" s="175" t="s">
        <v>18</v>
      </c>
      <c r="E18" s="171">
        <v>0</v>
      </c>
      <c r="F18" s="171">
        <f t="shared" si="0"/>
        <v>1706</v>
      </c>
      <c r="G18" s="178">
        <v>306</v>
      </c>
      <c r="H18" s="178">
        <v>350</v>
      </c>
      <c r="I18" s="178">
        <v>350</v>
      </c>
      <c r="J18" s="178">
        <v>350</v>
      </c>
      <c r="K18" s="178">
        <v>350</v>
      </c>
      <c r="L18" s="395"/>
      <c r="M18" s="395"/>
      <c r="N18" s="165"/>
      <c r="O18" s="164"/>
      <c r="P18" s="164"/>
      <c r="Q18" s="164"/>
      <c r="R18" s="164"/>
      <c r="S18" s="164"/>
      <c r="T18" s="164"/>
    </row>
    <row r="19" spans="1:20" x14ac:dyDescent="0.25">
      <c r="A19" s="181"/>
      <c r="B19" s="181"/>
      <c r="C19" s="181"/>
      <c r="D19" s="182"/>
      <c r="E19" s="181"/>
      <c r="F19" s="181"/>
      <c r="G19" s="181"/>
      <c r="H19" s="181"/>
      <c r="I19" s="181"/>
      <c r="J19" s="181"/>
      <c r="K19" s="181"/>
      <c r="L19" s="181"/>
      <c r="M19" s="183"/>
    </row>
    <row r="20" spans="1:20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</row>
    <row r="21" spans="1:20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6:A18"/>
    <mergeCell ref="B16:B18"/>
    <mergeCell ref="C16:C18"/>
    <mergeCell ref="L16:L18"/>
    <mergeCell ref="M16:M18"/>
    <mergeCell ref="A13:A15"/>
    <mergeCell ref="B13:B15"/>
    <mergeCell ref="C13:C15"/>
    <mergeCell ref="L13:L15"/>
    <mergeCell ref="M13:M15"/>
  </mergeCells>
  <pageMargins left="0.23622047244094491" right="0.23622047244094491" top="0.59055118110236227" bottom="0.35433070866141736" header="0.31496062992125984" footer="0.31496062992125984"/>
  <pageSetup scale="84" firstPageNumber="45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Layout" topLeftCell="A28" zoomScale="85" zoomScaleSheetLayoutView="115" zoomScalePageLayoutView="85" workbookViewId="0">
      <selection activeCell="K3" sqref="K3:M3"/>
    </sheetView>
  </sheetViews>
  <sheetFormatPr defaultColWidth="8" defaultRowHeight="15" x14ac:dyDescent="0.2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104" customWidth="1"/>
    <col min="9" max="9" width="13" style="15" customWidth="1"/>
    <col min="10" max="10" width="13.85546875" style="15" customWidth="1"/>
    <col min="11" max="11" width="12.85546875" style="1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x14ac:dyDescent="0.3">
      <c r="A1" s="1"/>
      <c r="B1" s="1"/>
      <c r="C1" s="1"/>
      <c r="D1" s="1"/>
      <c r="E1" s="1"/>
      <c r="F1" s="1"/>
      <c r="G1" s="1"/>
      <c r="H1" s="98"/>
      <c r="I1" s="1"/>
      <c r="J1" s="2"/>
      <c r="K1" s="207" t="s">
        <v>151</v>
      </c>
      <c r="L1" s="208"/>
      <c r="M1" s="209"/>
    </row>
    <row r="2" spans="1:15" ht="18.75" x14ac:dyDescent="0.3">
      <c r="A2" s="1"/>
      <c r="B2" s="1"/>
      <c r="C2" s="1"/>
      <c r="D2" s="1"/>
      <c r="E2" s="1"/>
      <c r="F2" s="1"/>
      <c r="G2" s="1"/>
      <c r="H2" s="98"/>
      <c r="I2" s="238" t="s">
        <v>145</v>
      </c>
      <c r="J2" s="238"/>
      <c r="K2" s="238"/>
      <c r="L2" s="238"/>
      <c r="M2" s="238"/>
    </row>
    <row r="3" spans="1:15" ht="18.75" x14ac:dyDescent="0.3">
      <c r="A3" s="1"/>
      <c r="B3" s="1"/>
      <c r="C3" s="1"/>
      <c r="D3" s="1"/>
      <c r="E3" s="1"/>
      <c r="F3" s="1"/>
      <c r="G3" s="1"/>
      <c r="H3" s="98"/>
      <c r="I3" s="1"/>
      <c r="J3" s="2"/>
      <c r="K3" s="210" t="s">
        <v>164</v>
      </c>
      <c r="L3" s="211"/>
      <c r="M3" s="212"/>
    </row>
    <row r="4" spans="1:15" ht="18.75" customHeight="1" x14ac:dyDescent="0.3">
      <c r="A4" s="1"/>
      <c r="B4" s="1"/>
      <c r="C4" s="1"/>
      <c r="D4" s="1"/>
      <c r="E4" s="1"/>
      <c r="F4" s="1"/>
      <c r="G4" s="184" t="s">
        <v>19</v>
      </c>
      <c r="H4" s="185"/>
      <c r="I4" s="185"/>
      <c r="J4" s="185"/>
      <c r="K4" s="185"/>
      <c r="L4" s="185"/>
      <c r="M4" s="186"/>
    </row>
    <row r="5" spans="1:15" ht="60" customHeight="1" x14ac:dyDescent="0.25">
      <c r="A5" s="1"/>
      <c r="B5" s="1"/>
      <c r="C5" s="1"/>
      <c r="D5" s="1"/>
      <c r="E5" s="1"/>
      <c r="F5" s="1"/>
      <c r="G5" s="235" t="s">
        <v>20</v>
      </c>
      <c r="H5" s="236"/>
      <c r="I5" s="236"/>
      <c r="J5" s="236"/>
      <c r="K5" s="236"/>
      <c r="L5" s="236"/>
      <c r="M5" s="237"/>
    </row>
    <row r="6" spans="1:15" ht="42.75" customHeight="1" x14ac:dyDescent="0.25">
      <c r="A6" s="227" t="s">
        <v>21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5" ht="29.25" customHeight="1" x14ac:dyDescent="0.25">
      <c r="A7" s="230" t="s">
        <v>22</v>
      </c>
      <c r="B7" s="230" t="s">
        <v>23</v>
      </c>
      <c r="C7" s="230" t="s">
        <v>24</v>
      </c>
      <c r="D7" s="230" t="s">
        <v>25</v>
      </c>
      <c r="E7" s="230" t="s">
        <v>26</v>
      </c>
      <c r="F7" s="230" t="s">
        <v>27</v>
      </c>
      <c r="G7" s="232" t="s">
        <v>28</v>
      </c>
      <c r="H7" s="233"/>
      <c r="I7" s="233"/>
      <c r="J7" s="233"/>
      <c r="K7" s="234"/>
      <c r="L7" s="230" t="s">
        <v>29</v>
      </c>
      <c r="M7" s="230" t="s">
        <v>30</v>
      </c>
      <c r="N7" s="18"/>
    </row>
    <row r="8" spans="1:15" ht="81" customHeight="1" x14ac:dyDescent="0.25">
      <c r="A8" s="231"/>
      <c r="B8" s="231"/>
      <c r="C8" s="231"/>
      <c r="D8" s="231"/>
      <c r="E8" s="231"/>
      <c r="F8" s="231"/>
      <c r="G8" s="16" t="s">
        <v>11</v>
      </c>
      <c r="H8" s="99" t="s">
        <v>12</v>
      </c>
      <c r="I8" s="16" t="s">
        <v>13</v>
      </c>
      <c r="J8" s="16" t="s">
        <v>14</v>
      </c>
      <c r="K8" s="16" t="s">
        <v>15</v>
      </c>
      <c r="L8" s="231"/>
      <c r="M8" s="231"/>
      <c r="N8" s="18"/>
    </row>
    <row r="9" spans="1:15" s="15" customFormat="1" x14ac:dyDescent="0.25">
      <c r="A9" s="19">
        <v>1</v>
      </c>
      <c r="B9" s="16">
        <v>2</v>
      </c>
      <c r="C9" s="16">
        <v>3</v>
      </c>
      <c r="D9" s="16">
        <v>4</v>
      </c>
      <c r="E9" s="20">
        <v>5</v>
      </c>
      <c r="F9" s="16">
        <v>6</v>
      </c>
      <c r="G9" s="16">
        <v>7</v>
      </c>
      <c r="H9" s="99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8"/>
    </row>
    <row r="10" spans="1:15" ht="26.25" customHeight="1" x14ac:dyDescent="0.25">
      <c r="A10" s="216" t="s">
        <v>31</v>
      </c>
      <c r="B10" s="219" t="s">
        <v>32</v>
      </c>
      <c r="C10" s="219" t="s">
        <v>33</v>
      </c>
      <c r="D10" s="23" t="s">
        <v>34</v>
      </c>
      <c r="E10" s="24">
        <f>E11+E12</f>
        <v>50</v>
      </c>
      <c r="F10" s="25">
        <f>G10+H10+I10+J10+K10</f>
        <v>116960</v>
      </c>
      <c r="G10" s="26">
        <f>G11+G12</f>
        <v>2100</v>
      </c>
      <c r="H10" s="100">
        <f>H11+H12</f>
        <v>10710</v>
      </c>
      <c r="I10" s="26">
        <f>I11+I12</f>
        <v>50</v>
      </c>
      <c r="J10" s="26">
        <f>J11+J12</f>
        <v>104050</v>
      </c>
      <c r="K10" s="26">
        <f>K11+K12</f>
        <v>50</v>
      </c>
      <c r="L10" s="219" t="s">
        <v>35</v>
      </c>
      <c r="M10" s="219" t="s">
        <v>36</v>
      </c>
      <c r="N10" s="18"/>
    </row>
    <row r="11" spans="1:15" ht="32.25" customHeight="1" x14ac:dyDescent="0.25">
      <c r="A11" s="217"/>
      <c r="B11" s="220"/>
      <c r="C11" s="220"/>
      <c r="D11" s="27" t="s">
        <v>17</v>
      </c>
      <c r="E11" s="24">
        <f>E14+E17</f>
        <v>0</v>
      </c>
      <c r="F11" s="25">
        <f t="shared" ref="F11:K11" si="0">F14+F17+F20</f>
        <v>94540</v>
      </c>
      <c r="G11" s="25">
        <f t="shared" si="0"/>
        <v>0</v>
      </c>
      <c r="H11" s="101">
        <f t="shared" si="0"/>
        <v>0</v>
      </c>
      <c r="I11" s="25">
        <f t="shared" si="0"/>
        <v>0</v>
      </c>
      <c r="J11" s="25">
        <f t="shared" si="0"/>
        <v>94540</v>
      </c>
      <c r="K11" s="25">
        <f t="shared" si="0"/>
        <v>0</v>
      </c>
      <c r="L11" s="220"/>
      <c r="M11" s="220"/>
      <c r="N11" s="18"/>
    </row>
    <row r="12" spans="1:15" ht="31.5" customHeight="1" x14ac:dyDescent="0.25">
      <c r="A12" s="218"/>
      <c r="B12" s="221"/>
      <c r="C12" s="221"/>
      <c r="D12" s="27" t="s">
        <v>160</v>
      </c>
      <c r="E12" s="24">
        <f>E15+E18</f>
        <v>50</v>
      </c>
      <c r="F12" s="25">
        <f t="shared" ref="F12:F21" si="1">G12+H12+I12+J12+K12</f>
        <v>22420</v>
      </c>
      <c r="G12" s="24">
        <f>G15+G18+G21</f>
        <v>2100</v>
      </c>
      <c r="H12" s="95">
        <f>H15+H18+H21</f>
        <v>10710</v>
      </c>
      <c r="I12" s="24">
        <f>I15+I18+I21</f>
        <v>50</v>
      </c>
      <c r="J12" s="24">
        <f>J15+J18+J21</f>
        <v>9510</v>
      </c>
      <c r="K12" s="24">
        <f>K15+K18+K21</f>
        <v>50</v>
      </c>
      <c r="L12" s="221"/>
      <c r="M12" s="221"/>
      <c r="N12" s="18"/>
    </row>
    <row r="13" spans="1:15" ht="28.5" customHeight="1" x14ac:dyDescent="0.25">
      <c r="A13" s="225" t="s">
        <v>37</v>
      </c>
      <c r="B13" s="223" t="s">
        <v>134</v>
      </c>
      <c r="C13" s="223" t="s">
        <v>33</v>
      </c>
      <c r="D13" s="27" t="s">
        <v>34</v>
      </c>
      <c r="E13" s="24">
        <f>E14+E15</f>
        <v>50</v>
      </c>
      <c r="F13" s="25">
        <f t="shared" si="1"/>
        <v>200</v>
      </c>
      <c r="G13" s="24">
        <f>G14+G15</f>
        <v>0</v>
      </c>
      <c r="H13" s="95">
        <f>H14+H15</f>
        <v>50</v>
      </c>
      <c r="I13" s="24">
        <f>I14+I15</f>
        <v>50</v>
      </c>
      <c r="J13" s="24">
        <f>J14+J15</f>
        <v>50</v>
      </c>
      <c r="K13" s="24">
        <f>K14+K15</f>
        <v>50</v>
      </c>
      <c r="L13" s="223" t="s">
        <v>35</v>
      </c>
      <c r="M13" s="219" t="s">
        <v>38</v>
      </c>
      <c r="N13" s="18"/>
    </row>
    <row r="14" spans="1:15" ht="26.25" customHeight="1" x14ac:dyDescent="0.25">
      <c r="A14" s="217"/>
      <c r="B14" s="220"/>
      <c r="C14" s="220"/>
      <c r="D14" s="27" t="s">
        <v>17</v>
      </c>
      <c r="E14" s="24">
        <v>0</v>
      </c>
      <c r="F14" s="25">
        <f t="shared" si="1"/>
        <v>0</v>
      </c>
      <c r="G14" s="24">
        <v>0</v>
      </c>
      <c r="H14" s="95">
        <v>0</v>
      </c>
      <c r="I14" s="24">
        <v>0</v>
      </c>
      <c r="J14" s="24">
        <v>0</v>
      </c>
      <c r="K14" s="24">
        <v>0</v>
      </c>
      <c r="L14" s="220"/>
      <c r="M14" s="220"/>
      <c r="N14" s="18"/>
    </row>
    <row r="15" spans="1:15" ht="32.25" customHeight="1" x14ac:dyDescent="0.25">
      <c r="A15" s="226"/>
      <c r="B15" s="224"/>
      <c r="C15" s="224"/>
      <c r="D15" s="27" t="s">
        <v>160</v>
      </c>
      <c r="E15" s="28">
        <v>50</v>
      </c>
      <c r="F15" s="29">
        <f t="shared" si="1"/>
        <v>200</v>
      </c>
      <c r="G15" s="28">
        <v>0</v>
      </c>
      <c r="H15" s="102">
        <v>50</v>
      </c>
      <c r="I15" s="28">
        <v>50</v>
      </c>
      <c r="J15" s="28">
        <v>50</v>
      </c>
      <c r="K15" s="28">
        <v>50</v>
      </c>
      <c r="L15" s="224"/>
      <c r="M15" s="221"/>
      <c r="N15" s="18"/>
    </row>
    <row r="16" spans="1:15" ht="32.25" customHeight="1" x14ac:dyDescent="0.25">
      <c r="A16" s="216" t="s">
        <v>39</v>
      </c>
      <c r="B16" s="223" t="s">
        <v>135</v>
      </c>
      <c r="C16" s="223" t="s">
        <v>33</v>
      </c>
      <c r="D16" s="27" t="s">
        <v>34</v>
      </c>
      <c r="E16" s="24">
        <f>E17+E18</f>
        <v>0</v>
      </c>
      <c r="F16" s="25">
        <f t="shared" si="1"/>
        <v>0</v>
      </c>
      <c r="G16" s="24">
        <f>G17+G18</f>
        <v>0</v>
      </c>
      <c r="H16" s="95">
        <f>H17+H18</f>
        <v>0</v>
      </c>
      <c r="I16" s="24">
        <f>I17+I18</f>
        <v>0</v>
      </c>
      <c r="J16" s="24">
        <f>J17+J18</f>
        <v>0</v>
      </c>
      <c r="K16" s="24">
        <f>K17+K18</f>
        <v>0</v>
      </c>
      <c r="L16" s="223" t="s">
        <v>35</v>
      </c>
      <c r="M16" s="223" t="s">
        <v>38</v>
      </c>
      <c r="N16" s="18"/>
      <c r="O16" s="30"/>
    </row>
    <row r="17" spans="1:15" ht="32.25" customHeight="1" x14ac:dyDescent="0.25">
      <c r="A17" s="217"/>
      <c r="B17" s="220"/>
      <c r="C17" s="220"/>
      <c r="D17" s="27" t="s">
        <v>17</v>
      </c>
      <c r="E17" s="24">
        <v>0</v>
      </c>
      <c r="F17" s="25">
        <f t="shared" si="1"/>
        <v>0</v>
      </c>
      <c r="G17" s="24">
        <v>0</v>
      </c>
      <c r="H17" s="95">
        <v>0</v>
      </c>
      <c r="I17" s="24">
        <v>0</v>
      </c>
      <c r="J17" s="24">
        <v>0</v>
      </c>
      <c r="K17" s="24">
        <v>0</v>
      </c>
      <c r="L17" s="220"/>
      <c r="M17" s="220"/>
      <c r="N17" s="18"/>
      <c r="O17" s="30"/>
    </row>
    <row r="18" spans="1:15" ht="32.25" customHeight="1" x14ac:dyDescent="0.25">
      <c r="A18" s="218"/>
      <c r="B18" s="224"/>
      <c r="C18" s="224"/>
      <c r="D18" s="27" t="s">
        <v>160</v>
      </c>
      <c r="E18" s="28">
        <v>0</v>
      </c>
      <c r="F18" s="29">
        <f t="shared" si="1"/>
        <v>0</v>
      </c>
      <c r="G18" s="28">
        <v>0</v>
      </c>
      <c r="H18" s="102">
        <v>0</v>
      </c>
      <c r="I18" s="28">
        <v>0</v>
      </c>
      <c r="J18" s="28">
        <v>0</v>
      </c>
      <c r="K18" s="28">
        <v>0</v>
      </c>
      <c r="L18" s="224"/>
      <c r="M18" s="224"/>
      <c r="N18" s="18"/>
      <c r="O18" s="30"/>
    </row>
    <row r="19" spans="1:15" ht="32.25" customHeight="1" x14ac:dyDescent="0.25">
      <c r="A19" s="216" t="s">
        <v>40</v>
      </c>
      <c r="B19" s="219" t="s">
        <v>136</v>
      </c>
      <c r="C19" s="219" t="s">
        <v>33</v>
      </c>
      <c r="D19" s="22" t="s">
        <v>34</v>
      </c>
      <c r="E19" s="24">
        <f>E21+E20</f>
        <v>0</v>
      </c>
      <c r="F19" s="24">
        <f t="shared" si="1"/>
        <v>116760</v>
      </c>
      <c r="G19" s="24">
        <f>G21+G20</f>
        <v>2100</v>
      </c>
      <c r="H19" s="95">
        <f>H21+H20</f>
        <v>10660</v>
      </c>
      <c r="I19" s="24">
        <f>I21+I20</f>
        <v>0</v>
      </c>
      <c r="J19" s="24">
        <f>J21+J20</f>
        <v>104000</v>
      </c>
      <c r="K19" s="24">
        <f>K21+K20</f>
        <v>0</v>
      </c>
      <c r="L19" s="219" t="s">
        <v>35</v>
      </c>
      <c r="M19" s="219" t="s">
        <v>38</v>
      </c>
      <c r="N19" s="18"/>
      <c r="O19" s="30"/>
    </row>
    <row r="20" spans="1:15" ht="32.25" customHeight="1" x14ac:dyDescent="0.25">
      <c r="A20" s="217"/>
      <c r="B20" s="220"/>
      <c r="C20" s="220"/>
      <c r="D20" s="27" t="s">
        <v>17</v>
      </c>
      <c r="E20" s="24">
        <v>0</v>
      </c>
      <c r="F20" s="24">
        <f t="shared" si="1"/>
        <v>94540</v>
      </c>
      <c r="G20" s="24">
        <v>0</v>
      </c>
      <c r="H20" s="95">
        <v>0</v>
      </c>
      <c r="I20" s="24">
        <v>0</v>
      </c>
      <c r="J20" s="24">
        <v>94540</v>
      </c>
      <c r="K20" s="24">
        <v>0</v>
      </c>
      <c r="L20" s="220"/>
      <c r="M20" s="220"/>
      <c r="N20" s="18"/>
      <c r="O20" s="30"/>
    </row>
    <row r="21" spans="1:15" ht="44.25" customHeight="1" x14ac:dyDescent="0.25">
      <c r="A21" s="218"/>
      <c r="B21" s="221"/>
      <c r="C21" s="221"/>
      <c r="D21" s="27" t="s">
        <v>160</v>
      </c>
      <c r="E21" s="24">
        <v>0</v>
      </c>
      <c r="F21" s="24">
        <f t="shared" si="1"/>
        <v>22220</v>
      </c>
      <c r="G21" s="24">
        <v>2100</v>
      </c>
      <c r="H21" s="95">
        <v>10660</v>
      </c>
      <c r="I21" s="24">
        <v>0</v>
      </c>
      <c r="J21" s="24">
        <v>9460</v>
      </c>
      <c r="K21" s="24">
        <v>0</v>
      </c>
      <c r="L21" s="221"/>
      <c r="M21" s="221"/>
      <c r="N21" s="18"/>
      <c r="O21" s="30"/>
    </row>
    <row r="22" spans="1:15" ht="27" customHeight="1" x14ac:dyDescent="0.25">
      <c r="A22" s="222" t="s">
        <v>41</v>
      </c>
      <c r="B22" s="219" t="s">
        <v>42</v>
      </c>
      <c r="C22" s="219" t="s">
        <v>33</v>
      </c>
      <c r="D22" s="22" t="s">
        <v>43</v>
      </c>
      <c r="E22" s="24">
        <f t="shared" ref="E22:K22" si="2">E23+E24</f>
        <v>523585</v>
      </c>
      <c r="F22" s="24">
        <f t="shared" si="2"/>
        <v>2510110</v>
      </c>
      <c r="G22" s="24">
        <f t="shared" si="2"/>
        <v>492298.6</v>
      </c>
      <c r="H22" s="95">
        <f t="shared" si="2"/>
        <v>492014.4</v>
      </c>
      <c r="I22" s="24">
        <f t="shared" si="2"/>
        <v>507229</v>
      </c>
      <c r="J22" s="24">
        <f t="shared" si="2"/>
        <v>508284</v>
      </c>
      <c r="K22" s="24">
        <f t="shared" si="2"/>
        <v>510284</v>
      </c>
      <c r="L22" s="219" t="s">
        <v>35</v>
      </c>
      <c r="M22" s="216"/>
      <c r="N22" s="18"/>
      <c r="O22" s="30"/>
    </row>
    <row r="23" spans="1:15" ht="30" customHeight="1" x14ac:dyDescent="0.25">
      <c r="A23" s="217"/>
      <c r="B23" s="220"/>
      <c r="C23" s="220"/>
      <c r="D23" s="22" t="s">
        <v>17</v>
      </c>
      <c r="E23" s="24">
        <f>E26+E28+E29</f>
        <v>351910</v>
      </c>
      <c r="F23" s="24">
        <f>G23+H23+I23+J23+K23</f>
        <v>1822233</v>
      </c>
      <c r="G23" s="24">
        <f>G26+G28+G29</f>
        <v>354582</v>
      </c>
      <c r="H23" s="95">
        <f>H25+H28+H29</f>
        <v>354630</v>
      </c>
      <c r="I23" s="24">
        <f>I25+I28+I29</f>
        <v>371007</v>
      </c>
      <c r="J23" s="24">
        <f>J25+J28+J29</f>
        <v>371007</v>
      </c>
      <c r="K23" s="24">
        <f>K25+K28+K29</f>
        <v>371007</v>
      </c>
      <c r="L23" s="220"/>
      <c r="M23" s="217"/>
      <c r="N23" s="18"/>
      <c r="O23" s="30"/>
    </row>
    <row r="24" spans="1:15" ht="29.25" customHeight="1" x14ac:dyDescent="0.25">
      <c r="A24" s="218"/>
      <c r="B24" s="221"/>
      <c r="C24" s="221"/>
      <c r="D24" s="27" t="s">
        <v>160</v>
      </c>
      <c r="E24" s="24">
        <f>E27+E30+E31</f>
        <v>171675</v>
      </c>
      <c r="F24" s="24">
        <f>G24+H24+I24+J24+K24</f>
        <v>687877</v>
      </c>
      <c r="G24" s="24">
        <f>G27+G30+G31</f>
        <v>137716.6</v>
      </c>
      <c r="H24" s="95">
        <f>H27+H30+H31</f>
        <v>137384.4</v>
      </c>
      <c r="I24" s="24">
        <f>I27+I30+I31</f>
        <v>136222</v>
      </c>
      <c r="J24" s="24">
        <f>J27+J30+J31</f>
        <v>137277</v>
      </c>
      <c r="K24" s="24">
        <f>K27+K30+K31</f>
        <v>139277</v>
      </c>
      <c r="L24" s="221"/>
      <c r="M24" s="218"/>
      <c r="N24" s="18"/>
      <c r="O24" s="30"/>
    </row>
    <row r="25" spans="1:15" ht="60" customHeight="1" x14ac:dyDescent="0.25">
      <c r="A25" s="216" t="s">
        <v>44</v>
      </c>
      <c r="B25" s="219" t="s">
        <v>137</v>
      </c>
      <c r="C25" s="219" t="s">
        <v>33</v>
      </c>
      <c r="D25" s="22" t="s">
        <v>34</v>
      </c>
      <c r="E25" s="24">
        <v>325819</v>
      </c>
      <c r="F25" s="24">
        <f t="shared" ref="F25:K25" si="3">F26+F27</f>
        <v>1710722</v>
      </c>
      <c r="G25" s="24">
        <f t="shared" si="3"/>
        <v>332851</v>
      </c>
      <c r="H25" s="95">
        <f t="shared" si="3"/>
        <v>332185</v>
      </c>
      <c r="I25" s="24">
        <f t="shared" si="3"/>
        <v>348562</v>
      </c>
      <c r="J25" s="24">
        <f t="shared" si="3"/>
        <v>348562</v>
      </c>
      <c r="K25" s="24">
        <f t="shared" si="3"/>
        <v>348562</v>
      </c>
      <c r="L25" s="219" t="s">
        <v>35</v>
      </c>
      <c r="M25" s="216"/>
      <c r="N25" s="18"/>
      <c r="O25" s="30"/>
    </row>
    <row r="26" spans="1:15" ht="69" customHeight="1" x14ac:dyDescent="0.25">
      <c r="A26" s="217"/>
      <c r="B26" s="220"/>
      <c r="C26" s="220"/>
      <c r="D26" s="22" t="s">
        <v>17</v>
      </c>
      <c r="E26" s="24">
        <v>325819</v>
      </c>
      <c r="F26" s="24">
        <f t="shared" ref="F26:F31" si="4">G26+H26+I26+J26+K26</f>
        <v>1710722</v>
      </c>
      <c r="G26" s="25">
        <v>332851</v>
      </c>
      <c r="H26" s="101">
        <v>332185</v>
      </c>
      <c r="I26" s="25">
        <v>348562</v>
      </c>
      <c r="J26" s="25">
        <v>348562</v>
      </c>
      <c r="K26" s="25">
        <v>348562</v>
      </c>
      <c r="L26" s="220"/>
      <c r="M26" s="217"/>
      <c r="N26" s="18"/>
      <c r="O26" s="30"/>
    </row>
    <row r="27" spans="1:15" ht="51.75" customHeight="1" x14ac:dyDescent="0.25">
      <c r="A27" s="218"/>
      <c r="B27" s="221"/>
      <c r="C27" s="221"/>
      <c r="D27" s="27" t="s">
        <v>160</v>
      </c>
      <c r="E27" s="24">
        <v>0</v>
      </c>
      <c r="F27" s="24">
        <f t="shared" si="4"/>
        <v>0</v>
      </c>
      <c r="G27" s="24">
        <v>0</v>
      </c>
      <c r="H27" s="95">
        <v>0</v>
      </c>
      <c r="I27" s="24">
        <v>0</v>
      </c>
      <c r="J27" s="24">
        <v>0</v>
      </c>
      <c r="K27" s="24">
        <v>0</v>
      </c>
      <c r="L27" s="221"/>
      <c r="M27" s="218"/>
      <c r="N27" s="18"/>
      <c r="O27" s="30"/>
    </row>
    <row r="28" spans="1:15" ht="145.5" customHeight="1" x14ac:dyDescent="0.25">
      <c r="A28" s="31" t="s">
        <v>45</v>
      </c>
      <c r="B28" s="32" t="s">
        <v>138</v>
      </c>
      <c r="C28" s="33" t="s">
        <v>33</v>
      </c>
      <c r="D28" s="34" t="s">
        <v>17</v>
      </c>
      <c r="E28" s="35">
        <v>3769</v>
      </c>
      <c r="F28" s="28">
        <f t="shared" si="4"/>
        <v>18111</v>
      </c>
      <c r="G28" s="36">
        <v>2935</v>
      </c>
      <c r="H28" s="103">
        <v>3794</v>
      </c>
      <c r="I28" s="36">
        <v>3794</v>
      </c>
      <c r="J28" s="36">
        <v>3794</v>
      </c>
      <c r="K28" s="36">
        <v>3794</v>
      </c>
      <c r="L28" s="37" t="s">
        <v>46</v>
      </c>
      <c r="M28" s="33" t="s">
        <v>47</v>
      </c>
      <c r="N28" s="18"/>
      <c r="O28" s="30"/>
    </row>
    <row r="29" spans="1:15" ht="111" customHeight="1" x14ac:dyDescent="0.25">
      <c r="A29" s="38" t="s">
        <v>48</v>
      </c>
      <c r="B29" s="39" t="s">
        <v>139</v>
      </c>
      <c r="C29" s="22" t="s">
        <v>49</v>
      </c>
      <c r="D29" s="22" t="s">
        <v>17</v>
      </c>
      <c r="E29" s="24">
        <v>22322</v>
      </c>
      <c r="F29" s="24">
        <f t="shared" si="4"/>
        <v>93400</v>
      </c>
      <c r="G29" s="95">
        <v>18796</v>
      </c>
      <c r="H29" s="95">
        <v>18651</v>
      </c>
      <c r="I29" s="24">
        <v>18651</v>
      </c>
      <c r="J29" s="24">
        <v>18651</v>
      </c>
      <c r="K29" s="24">
        <v>18651</v>
      </c>
      <c r="L29" s="39" t="s">
        <v>35</v>
      </c>
      <c r="M29" s="22"/>
      <c r="N29" s="18"/>
      <c r="O29" s="30"/>
    </row>
    <row r="30" spans="1:15" ht="65.25" customHeight="1" x14ac:dyDescent="0.25">
      <c r="A30" s="38" t="s">
        <v>50</v>
      </c>
      <c r="B30" s="39" t="s">
        <v>140</v>
      </c>
      <c r="C30" s="22" t="s">
        <v>33</v>
      </c>
      <c r="D30" s="27" t="s">
        <v>160</v>
      </c>
      <c r="E30" s="24">
        <v>171675</v>
      </c>
      <c r="F30" s="24">
        <f t="shared" si="4"/>
        <v>687877</v>
      </c>
      <c r="G30" s="95">
        <v>137716.6</v>
      </c>
      <c r="H30" s="95">
        <v>137384.4</v>
      </c>
      <c r="I30" s="24">
        <v>136222</v>
      </c>
      <c r="J30" s="97">
        <v>137277</v>
      </c>
      <c r="K30" s="97">
        <v>139277</v>
      </c>
      <c r="L30" s="39" t="s">
        <v>35</v>
      </c>
      <c r="M30" s="22"/>
      <c r="N30" s="18"/>
      <c r="O30" s="30"/>
    </row>
    <row r="31" spans="1:15" ht="51.75" customHeight="1" x14ac:dyDescent="0.25">
      <c r="A31" s="38" t="s">
        <v>51</v>
      </c>
      <c r="B31" s="39" t="s">
        <v>141</v>
      </c>
      <c r="C31" s="22" t="s">
        <v>33</v>
      </c>
      <c r="D31" s="27" t="s">
        <v>160</v>
      </c>
      <c r="E31" s="24">
        <v>0</v>
      </c>
      <c r="F31" s="24">
        <f t="shared" si="4"/>
        <v>0</v>
      </c>
      <c r="G31" s="95">
        <v>0</v>
      </c>
      <c r="H31" s="95">
        <v>0</v>
      </c>
      <c r="I31" s="24">
        <v>0</v>
      </c>
      <c r="J31" s="24">
        <v>0</v>
      </c>
      <c r="K31" s="24">
        <v>0</v>
      </c>
      <c r="L31" s="39"/>
      <c r="M31" s="22"/>
      <c r="N31" s="18"/>
      <c r="O31" s="30"/>
    </row>
    <row r="32" spans="1:15" ht="15.75" x14ac:dyDescent="0.25">
      <c r="M32" s="109" t="s">
        <v>161</v>
      </c>
    </row>
    <row r="34" spans="2:10" x14ac:dyDescent="0.25">
      <c r="B34" s="13"/>
      <c r="C34" s="13"/>
      <c r="D34" s="13"/>
      <c r="E34" s="13"/>
      <c r="F34" s="13"/>
      <c r="G34" s="13"/>
      <c r="J34" s="13"/>
    </row>
    <row r="35" spans="2:10" x14ac:dyDescent="0.25">
      <c r="B35" s="13"/>
      <c r="C35" s="13"/>
    </row>
    <row r="36" spans="2:10" x14ac:dyDescent="0.25">
      <c r="B36" s="13"/>
    </row>
    <row r="37" spans="2:10" x14ac:dyDescent="0.25">
      <c r="B37" s="13"/>
    </row>
    <row r="38" spans="2:10" x14ac:dyDescent="0.25">
      <c r="B38" s="13"/>
    </row>
  </sheetData>
  <mergeCells count="45">
    <mergeCell ref="K1:M1"/>
    <mergeCell ref="K3:M3"/>
    <mergeCell ref="G4:M4"/>
    <mergeCell ref="G5:M5"/>
    <mergeCell ref="I2:M2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  <mergeCell ref="A19:A21"/>
    <mergeCell ref="B19:B21"/>
    <mergeCell ref="C19:C21"/>
    <mergeCell ref="L19:L21"/>
    <mergeCell ref="M19:M21"/>
    <mergeCell ref="A22:A24"/>
    <mergeCell ref="B22:B24"/>
    <mergeCell ref="C22:C24"/>
    <mergeCell ref="L22:L24"/>
    <mergeCell ref="M22:M24"/>
    <mergeCell ref="A25:A27"/>
    <mergeCell ref="B25:B27"/>
    <mergeCell ref="C25:C27"/>
    <mergeCell ref="L25:L27"/>
    <mergeCell ref="M25:M27"/>
  </mergeCells>
  <pageMargins left="0.27559055118110237" right="0.31496062992125984" top="0.6692913385826772" bottom="0.39370078740157483" header="0.27559055118110237" footer="0.47244094488188981"/>
  <pageSetup scale="63" firstPageNumber="23" fitToHeight="0" orientation="landscape" useFirstPageNumber="1" r:id="rId1"/>
  <headerFooter differentOddEven="1" differentFirst="1">
    <evenHeader>&amp;C34</evenHeader>
    <firstHeader>&amp;C33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Layout" zoomScaleSheetLayoutView="100" workbookViewId="0">
      <selection activeCell="H3" sqref="H3:J3"/>
    </sheetView>
  </sheetViews>
  <sheetFormatPr defaultColWidth="8" defaultRowHeight="15" x14ac:dyDescent="0.25"/>
  <cols>
    <col min="1" max="1" width="19.140625" customWidth="1"/>
    <col min="2" max="2" width="15.28515625" customWidth="1"/>
    <col min="3" max="3" width="10" customWidth="1"/>
    <col min="4" max="4" width="22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1"/>
      <c r="B1" s="1"/>
      <c r="C1" s="1"/>
      <c r="D1" s="1"/>
      <c r="E1" s="1"/>
      <c r="F1" s="1"/>
      <c r="G1" s="2"/>
      <c r="H1" s="207" t="s">
        <v>158</v>
      </c>
      <c r="I1" s="208"/>
      <c r="J1" s="209"/>
    </row>
    <row r="2" spans="1:11" ht="18.75" x14ac:dyDescent="0.3">
      <c r="A2" s="1"/>
      <c r="B2" s="1"/>
      <c r="C2" s="1"/>
      <c r="D2" s="1"/>
      <c r="E2" s="1"/>
      <c r="F2" s="184" t="s">
        <v>146</v>
      </c>
      <c r="G2" s="185"/>
      <c r="H2" s="185"/>
      <c r="I2" s="185"/>
      <c r="J2" s="186"/>
    </row>
    <row r="3" spans="1:11" ht="18.75" x14ac:dyDescent="0.3">
      <c r="A3" s="1"/>
      <c r="B3" s="1"/>
      <c r="C3" s="1"/>
      <c r="D3" s="1"/>
      <c r="E3" s="1"/>
      <c r="F3" s="1"/>
      <c r="G3" s="2"/>
      <c r="H3" s="210" t="s">
        <v>164</v>
      </c>
      <c r="I3" s="211"/>
      <c r="J3" s="212"/>
    </row>
    <row r="4" spans="1:11" ht="13.5" customHeight="1" x14ac:dyDescent="0.25">
      <c r="A4" s="1"/>
      <c r="B4" s="1"/>
      <c r="C4" s="1"/>
      <c r="D4" s="1"/>
      <c r="E4" s="1" t="s">
        <v>157</v>
      </c>
      <c r="F4" s="235" t="s">
        <v>52</v>
      </c>
      <c r="G4" s="251"/>
      <c r="H4" s="251"/>
      <c r="I4" s="251"/>
      <c r="J4" s="252"/>
    </row>
    <row r="5" spans="1:11" ht="69" customHeight="1" x14ac:dyDescent="0.25">
      <c r="A5" s="1"/>
      <c r="B5" s="1"/>
      <c r="C5" s="1"/>
      <c r="D5" s="1"/>
      <c r="E5" s="1"/>
      <c r="F5" s="253"/>
      <c r="G5" s="254"/>
      <c r="H5" s="254"/>
      <c r="I5" s="254"/>
      <c r="J5" s="255"/>
    </row>
    <row r="6" spans="1:11" ht="43.5" customHeight="1" x14ac:dyDescent="0.25">
      <c r="A6" s="187" t="s">
        <v>53</v>
      </c>
      <c r="B6" s="188"/>
      <c r="C6" s="188"/>
      <c r="D6" s="188"/>
      <c r="E6" s="188"/>
      <c r="F6" s="188"/>
      <c r="G6" s="188"/>
      <c r="H6" s="188"/>
      <c r="I6" s="188"/>
      <c r="J6" s="189"/>
    </row>
    <row r="7" spans="1:11" ht="16.5" customHeight="1" x14ac:dyDescent="0.25">
      <c r="A7" s="40" t="s">
        <v>4</v>
      </c>
      <c r="B7" s="41"/>
      <c r="C7" s="239" t="s">
        <v>5</v>
      </c>
      <c r="D7" s="240"/>
      <c r="E7" s="240"/>
      <c r="F7" s="240"/>
      <c r="G7" s="240"/>
      <c r="H7" s="240"/>
      <c r="I7" s="240"/>
      <c r="J7" s="241"/>
      <c r="K7" s="18"/>
    </row>
    <row r="8" spans="1:11" ht="15.75" customHeight="1" x14ac:dyDescent="0.25">
      <c r="A8" s="219" t="s">
        <v>54</v>
      </c>
      <c r="B8" s="216" t="s">
        <v>7</v>
      </c>
      <c r="C8" s="242"/>
      <c r="D8" s="245" t="s">
        <v>55</v>
      </c>
      <c r="E8" s="222" t="s">
        <v>9</v>
      </c>
      <c r="F8" s="247"/>
      <c r="G8" s="247"/>
      <c r="H8" s="247"/>
      <c r="I8" s="247"/>
      <c r="J8" s="248"/>
      <c r="K8" s="18"/>
    </row>
    <row r="9" spans="1:11" ht="21" customHeight="1" x14ac:dyDescent="0.25">
      <c r="A9" s="220"/>
      <c r="B9" s="243"/>
      <c r="C9" s="244"/>
      <c r="D9" s="246"/>
      <c r="E9" s="42" t="s">
        <v>56</v>
      </c>
      <c r="F9" s="16" t="s">
        <v>11</v>
      </c>
      <c r="G9" s="43" t="s">
        <v>12</v>
      </c>
      <c r="H9" s="43" t="s">
        <v>13</v>
      </c>
      <c r="I9" s="43" t="s">
        <v>14</v>
      </c>
      <c r="J9" s="43" t="s">
        <v>15</v>
      </c>
      <c r="K9" s="18"/>
    </row>
    <row r="10" spans="1:11" ht="24" customHeight="1" x14ac:dyDescent="0.25">
      <c r="A10" s="220"/>
      <c r="B10" s="216" t="s">
        <v>5</v>
      </c>
      <c r="C10" s="242"/>
      <c r="D10" s="44" t="s">
        <v>57</v>
      </c>
      <c r="E10" s="45">
        <f>F10+G10+H10+I10+J10</f>
        <v>2808582.87</v>
      </c>
      <c r="F10" s="45">
        <f>F11+F12+F13+F14</f>
        <v>546986.80000000005</v>
      </c>
      <c r="G10" s="45">
        <f>G11+G12+G13+G14</f>
        <v>598371.30000000005</v>
      </c>
      <c r="H10" s="45">
        <f>H11+H12+H13+H14</f>
        <v>579558.89</v>
      </c>
      <c r="I10" s="45">
        <f>I11+I12+I13+I14</f>
        <v>580228.88</v>
      </c>
      <c r="J10" s="45">
        <f>J11+J12+J13+J14</f>
        <v>503437</v>
      </c>
      <c r="K10" s="18"/>
    </row>
    <row r="11" spans="1:11" ht="24" customHeight="1" x14ac:dyDescent="0.25">
      <c r="A11" s="220"/>
      <c r="B11" s="249"/>
      <c r="C11" s="250"/>
      <c r="D11" s="46" t="s">
        <v>17</v>
      </c>
      <c r="E11" s="45">
        <f>F11+G11+H11+I11+J11</f>
        <v>2274085.9700000002</v>
      </c>
      <c r="F11" s="47">
        <f>Приложение5!G12+Приложение5!G24+Приложение5!G43</f>
        <v>455914.7</v>
      </c>
      <c r="G11" s="47">
        <f>Приложение5!H12+Приложение5!H24+Приложение5!H43</f>
        <v>469118.35</v>
      </c>
      <c r="H11" s="47">
        <f>Приложение5!I12+Приложение5!I24+Приложение5!I43</f>
        <v>460509.51</v>
      </c>
      <c r="I11" s="47">
        <f>Приложение5!J12+Приложение5!J24+Приложение5!J43</f>
        <v>459948.41000000003</v>
      </c>
      <c r="J11" s="47">
        <f>Приложение5!K12+Приложение5!K24+Приложение5!K43</f>
        <v>428595</v>
      </c>
      <c r="K11" s="18"/>
    </row>
    <row r="12" spans="1:11" ht="29.25" customHeight="1" x14ac:dyDescent="0.25">
      <c r="A12" s="220"/>
      <c r="B12" s="249"/>
      <c r="C12" s="250"/>
      <c r="D12" s="46" t="s">
        <v>68</v>
      </c>
      <c r="E12" s="45">
        <f>F12+G12+H12+I12+J12</f>
        <v>152801.13</v>
      </c>
      <c r="F12" s="47">
        <f>Приложение5!G13+Приложение5!G25</f>
        <v>14088.3</v>
      </c>
      <c r="G12" s="47">
        <f>Приложение5!H13+Приложение5!H25</f>
        <v>38303.65</v>
      </c>
      <c r="H12" s="47">
        <f>Приложение5!I13+Приложение5!I25</f>
        <v>40270.89</v>
      </c>
      <c r="I12" s="47">
        <f>Приложение5!J13+Приложение5!J25</f>
        <v>40296.29</v>
      </c>
      <c r="J12" s="47">
        <f>Приложение5!K13+Приложение5!K25</f>
        <v>19842</v>
      </c>
      <c r="K12" s="18"/>
    </row>
    <row r="13" spans="1:11" ht="30" customHeight="1" x14ac:dyDescent="0.25">
      <c r="A13" s="220"/>
      <c r="B13" s="249"/>
      <c r="C13" s="250"/>
      <c r="D13" s="44" t="s">
        <v>160</v>
      </c>
      <c r="E13" s="45">
        <f>Приложение5!F14+Приложение5!F26+Приложение5!F44</f>
        <v>381695.77</v>
      </c>
      <c r="F13" s="45">
        <f>Приложение5!G14+Приложение5!G26+Приложение5!G44</f>
        <v>76983.8</v>
      </c>
      <c r="G13" s="45">
        <f>Приложение5!H14+Приложение5!H26+Приложение5!H44</f>
        <v>90949.3</v>
      </c>
      <c r="H13" s="45">
        <f>Приложение5!I14+Приложение5!I26+Приложение5!I44</f>
        <v>78778.489999999991</v>
      </c>
      <c r="I13" s="45">
        <f>Приложение5!J14+Приложение5!J26+Приложение5!J44</f>
        <v>79984.179999999993</v>
      </c>
      <c r="J13" s="45">
        <f>Приложение5!K14+Приложение5!K26+Приложение5!K44</f>
        <v>55000</v>
      </c>
      <c r="K13" s="18"/>
    </row>
    <row r="14" spans="1:11" ht="22.5" customHeight="1" x14ac:dyDescent="0.25">
      <c r="A14" s="221"/>
      <c r="B14" s="243"/>
      <c r="C14" s="244"/>
      <c r="D14" s="44" t="s">
        <v>59</v>
      </c>
      <c r="E14" s="45">
        <f>F14+G14+H14+I14+J14</f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18"/>
    </row>
    <row r="15" spans="1:11" ht="15.75" x14ac:dyDescent="0.25">
      <c r="J15" s="109" t="s">
        <v>161</v>
      </c>
    </row>
    <row r="16" spans="1:11" x14ac:dyDescent="0.25">
      <c r="F16" s="13"/>
    </row>
    <row r="19" spans="6:6" x14ac:dyDescent="0.25">
      <c r="F19" s="13"/>
    </row>
  </sheetData>
  <mergeCells count="11">
    <mergeCell ref="H1:J1"/>
    <mergeCell ref="F2:J2"/>
    <mergeCell ref="H3:J3"/>
    <mergeCell ref="F4:J5"/>
    <mergeCell ref="A6:J6"/>
    <mergeCell ref="C7:J7"/>
    <mergeCell ref="A8:A14"/>
    <mergeCell ref="B8:C9"/>
    <mergeCell ref="D8:D9"/>
    <mergeCell ref="E8:J8"/>
    <mergeCell ref="B10:C14"/>
  </mergeCells>
  <pageMargins left="0.59055118110236227" right="0.11811023622047245" top="0.35433070866141736" bottom="0.39370078740157483" header="0.11811023622047245" footer="0.35433070866141736"/>
  <pageSetup scale="82" firstPageNumber="13" orientation="landscape" useFirstPageNumber="1" r:id="rId1"/>
  <headerFooter>
    <oddHeader>&amp;C35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view="pageLayout" topLeftCell="A39" zoomScale="70" zoomScaleNormal="85" zoomScaleSheetLayoutView="85" zoomScalePageLayoutView="70" workbookViewId="0">
      <selection activeCell="K3" sqref="K3:M3"/>
    </sheetView>
  </sheetViews>
  <sheetFormatPr defaultColWidth="8" defaultRowHeight="15" x14ac:dyDescent="0.25"/>
  <cols>
    <col min="1" max="1" width="5.42578125" customWidth="1"/>
    <col min="2" max="2" width="27.140625" customWidth="1"/>
    <col min="3" max="3" width="15.28515625" customWidth="1"/>
    <col min="4" max="4" width="23.28515625" style="48" customWidth="1"/>
    <col min="5" max="5" width="13" style="15" customWidth="1"/>
    <col min="6" max="6" width="17.140625" style="15" customWidth="1"/>
    <col min="7" max="7" width="15.7109375" style="15" customWidth="1"/>
    <col min="8" max="8" width="16.28515625" style="104" customWidth="1"/>
    <col min="9" max="9" width="15.7109375" style="15" customWidth="1"/>
    <col min="10" max="10" width="15.85546875" style="15" customWidth="1"/>
    <col min="11" max="11" width="16.28515625" style="15" customWidth="1"/>
    <col min="12" max="12" width="16.140625" customWidth="1"/>
    <col min="13" max="13" width="27.710937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1"/>
      <c r="B1" s="1"/>
      <c r="C1" s="1"/>
      <c r="D1" s="49"/>
      <c r="E1" s="50"/>
      <c r="F1" s="1"/>
      <c r="G1" s="1"/>
      <c r="H1" s="98"/>
      <c r="I1" s="1"/>
      <c r="J1" s="2"/>
      <c r="K1" s="207" t="s">
        <v>159</v>
      </c>
      <c r="L1" s="208"/>
      <c r="M1" s="209"/>
    </row>
    <row r="2" spans="1:15" ht="24" customHeight="1" x14ac:dyDescent="0.3">
      <c r="A2" s="1"/>
      <c r="B2" s="1"/>
      <c r="C2" s="1"/>
      <c r="D2" s="49"/>
      <c r="E2" s="50"/>
      <c r="F2" s="1"/>
      <c r="G2" s="1"/>
      <c r="H2" s="98"/>
      <c r="I2" s="207" t="s">
        <v>147</v>
      </c>
      <c r="J2" s="208"/>
      <c r="K2" s="208"/>
      <c r="L2" s="208"/>
      <c r="M2" s="209"/>
    </row>
    <row r="3" spans="1:15" ht="26.25" customHeight="1" x14ac:dyDescent="0.3">
      <c r="A3" s="1"/>
      <c r="B3" s="1"/>
      <c r="C3" s="1"/>
      <c r="D3" s="49"/>
      <c r="E3" s="50"/>
      <c r="F3" s="1"/>
      <c r="G3" s="1"/>
      <c r="H3" s="98"/>
      <c r="I3" s="1"/>
      <c r="J3" s="2"/>
      <c r="K3" s="210" t="s">
        <v>164</v>
      </c>
      <c r="L3" s="211"/>
      <c r="M3" s="212"/>
    </row>
    <row r="4" spans="1:15" ht="18.75" x14ac:dyDescent="0.3">
      <c r="A4" s="1"/>
      <c r="B4" s="1"/>
      <c r="C4" s="1"/>
      <c r="D4" s="49"/>
      <c r="E4" s="50"/>
      <c r="F4" s="1"/>
      <c r="G4" s="1"/>
      <c r="H4" s="98"/>
      <c r="I4" s="1"/>
      <c r="J4" s="184" t="s">
        <v>60</v>
      </c>
      <c r="K4" s="185"/>
      <c r="L4" s="185"/>
      <c r="M4" s="186"/>
    </row>
    <row r="5" spans="1:15" ht="24" customHeight="1" x14ac:dyDescent="0.25">
      <c r="A5" s="1"/>
      <c r="B5" s="1"/>
      <c r="C5" s="1"/>
      <c r="D5" s="49"/>
      <c r="E5" s="50"/>
      <c r="F5" s="1"/>
      <c r="G5" s="1"/>
      <c r="H5" s="98"/>
      <c r="I5" s="1"/>
      <c r="J5" s="235" t="s">
        <v>61</v>
      </c>
      <c r="K5" s="251"/>
      <c r="L5" s="251"/>
      <c r="M5" s="252"/>
    </row>
    <row r="6" spans="1:15" ht="54.75" customHeight="1" x14ac:dyDescent="0.25">
      <c r="A6" s="1"/>
      <c r="B6" s="1"/>
      <c r="C6" s="1"/>
      <c r="D6" s="49"/>
      <c r="E6" s="50"/>
      <c r="F6" s="1"/>
      <c r="G6" s="1"/>
      <c r="H6" s="98"/>
      <c r="I6" s="1"/>
      <c r="J6" s="253"/>
      <c r="K6" s="254"/>
      <c r="L6" s="254"/>
      <c r="M6" s="255"/>
    </row>
    <row r="7" spans="1:15" ht="42.75" customHeight="1" x14ac:dyDescent="0.25">
      <c r="A7" s="187" t="s">
        <v>62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9"/>
    </row>
    <row r="8" spans="1:15" ht="73.5" customHeight="1" x14ac:dyDescent="0.25">
      <c r="A8" s="292" t="s">
        <v>63</v>
      </c>
      <c r="B8" s="292" t="s">
        <v>23</v>
      </c>
      <c r="C8" s="230" t="s">
        <v>24</v>
      </c>
      <c r="D8" s="294" t="s">
        <v>25</v>
      </c>
      <c r="E8" s="230" t="s">
        <v>26</v>
      </c>
      <c r="F8" s="292" t="s">
        <v>64</v>
      </c>
      <c r="G8" s="292" t="s">
        <v>65</v>
      </c>
      <c r="H8" s="233"/>
      <c r="I8" s="233"/>
      <c r="J8" s="233"/>
      <c r="K8" s="296"/>
      <c r="L8" s="292" t="s">
        <v>29</v>
      </c>
      <c r="M8" s="292" t="s">
        <v>30</v>
      </c>
    </row>
    <row r="9" spans="1:15" ht="94.5" customHeight="1" x14ac:dyDescent="0.25">
      <c r="A9" s="293"/>
      <c r="B9" s="293"/>
      <c r="C9" s="231"/>
      <c r="D9" s="295"/>
      <c r="E9" s="231"/>
      <c r="F9" s="293"/>
      <c r="G9" s="16" t="s">
        <v>11</v>
      </c>
      <c r="H9" s="99" t="s">
        <v>12</v>
      </c>
      <c r="I9" s="16" t="s">
        <v>13</v>
      </c>
      <c r="J9" s="16" t="s">
        <v>14</v>
      </c>
      <c r="K9" s="16" t="s">
        <v>15</v>
      </c>
      <c r="L9" s="293"/>
      <c r="M9" s="293"/>
    </row>
    <row r="10" spans="1:15" x14ac:dyDescent="0.25">
      <c r="A10" s="52">
        <v>1</v>
      </c>
      <c r="B10" s="52">
        <v>2</v>
      </c>
      <c r="C10" s="52">
        <v>3</v>
      </c>
      <c r="D10" s="53">
        <v>4</v>
      </c>
      <c r="E10" s="52">
        <v>5</v>
      </c>
      <c r="F10" s="52">
        <v>6</v>
      </c>
      <c r="G10" s="52">
        <v>7</v>
      </c>
      <c r="H10" s="105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</row>
    <row r="11" spans="1:15" ht="22.5" customHeight="1" x14ac:dyDescent="0.25">
      <c r="A11" s="286" t="s">
        <v>31</v>
      </c>
      <c r="B11" s="289" t="s">
        <v>66</v>
      </c>
      <c r="C11" s="216" t="s">
        <v>33</v>
      </c>
      <c r="D11" s="55" t="s">
        <v>43</v>
      </c>
      <c r="E11" s="24">
        <f>E13+E14</f>
        <v>0</v>
      </c>
      <c r="F11" s="24">
        <f t="shared" ref="F11:F18" si="0">G11+H11+I11+J11+K11</f>
        <v>2512349.5099999998</v>
      </c>
      <c r="G11" s="24">
        <f>G12+G13+G14</f>
        <v>496628.6</v>
      </c>
      <c r="H11" s="95">
        <f>H12+H13+H14</f>
        <v>513233.91000000003</v>
      </c>
      <c r="I11" s="24">
        <f>I12+I13+I14</f>
        <v>500029</v>
      </c>
      <c r="J11" s="24">
        <f>J12+J13+J14</f>
        <v>501229</v>
      </c>
      <c r="K11" s="24">
        <f>K12+K13+K14</f>
        <v>501229</v>
      </c>
      <c r="L11" s="276" t="s">
        <v>35</v>
      </c>
      <c r="M11" s="276" t="s">
        <v>67</v>
      </c>
    </row>
    <row r="12" spans="1:15" ht="50.25" customHeight="1" x14ac:dyDescent="0.25">
      <c r="A12" s="287"/>
      <c r="B12" s="290"/>
      <c r="C12" s="217"/>
      <c r="D12" s="93" t="s">
        <v>17</v>
      </c>
      <c r="E12" s="24">
        <f>E20</f>
        <v>0</v>
      </c>
      <c r="F12" s="24">
        <f t="shared" si="0"/>
        <v>2144316</v>
      </c>
      <c r="G12" s="24">
        <f>G15</f>
        <v>429878</v>
      </c>
      <c r="H12" s="95">
        <f t="shared" ref="H12:K12" si="1">H15</f>
        <v>435277</v>
      </c>
      <c r="I12" s="24">
        <f t="shared" si="1"/>
        <v>426387</v>
      </c>
      <c r="J12" s="24">
        <f t="shared" si="1"/>
        <v>426387</v>
      </c>
      <c r="K12" s="24">
        <f t="shared" si="1"/>
        <v>426387</v>
      </c>
      <c r="L12" s="277"/>
      <c r="M12" s="277"/>
    </row>
    <row r="13" spans="1:15" ht="52.5" customHeight="1" x14ac:dyDescent="0.25">
      <c r="A13" s="287"/>
      <c r="B13" s="290"/>
      <c r="C13" s="217"/>
      <c r="D13" s="56" t="s">
        <v>68</v>
      </c>
      <c r="E13" s="24">
        <f>E16</f>
        <v>0</v>
      </c>
      <c r="F13" s="24">
        <f t="shared" si="0"/>
        <v>85982</v>
      </c>
      <c r="G13" s="24">
        <f>G20</f>
        <v>6614</v>
      </c>
      <c r="H13" s="95">
        <f t="shared" ref="H13:J13" si="2">H20</f>
        <v>19842</v>
      </c>
      <c r="I13" s="24">
        <f t="shared" si="2"/>
        <v>19842</v>
      </c>
      <c r="J13" s="24">
        <f t="shared" si="2"/>
        <v>19842</v>
      </c>
      <c r="K13" s="24">
        <f t="shared" ref="K13" si="3">K20</f>
        <v>19842</v>
      </c>
      <c r="L13" s="277"/>
      <c r="M13" s="277"/>
    </row>
    <row r="14" spans="1:15" ht="52.5" customHeight="1" x14ac:dyDescent="0.25">
      <c r="A14" s="288"/>
      <c r="B14" s="291"/>
      <c r="C14" s="218"/>
      <c r="D14" s="110" t="s">
        <v>160</v>
      </c>
      <c r="E14" s="24">
        <f>E17+E18+E19</f>
        <v>0</v>
      </c>
      <c r="F14" s="24">
        <f t="shared" si="0"/>
        <v>282051.51</v>
      </c>
      <c r="G14" s="24">
        <f>G17+G18+G19+G21</f>
        <v>60136.6</v>
      </c>
      <c r="H14" s="24">
        <f t="shared" ref="H14:K14" si="4">H17+H18+H19+H21</f>
        <v>58114.91</v>
      </c>
      <c r="I14" s="24">
        <f t="shared" si="4"/>
        <v>53800</v>
      </c>
      <c r="J14" s="24">
        <f t="shared" si="4"/>
        <v>55000</v>
      </c>
      <c r="K14" s="24">
        <f t="shared" si="4"/>
        <v>55000</v>
      </c>
      <c r="L14" s="278"/>
      <c r="M14" s="277"/>
    </row>
    <row r="15" spans="1:15" ht="36.75" customHeight="1" x14ac:dyDescent="0.25">
      <c r="A15" s="286" t="s">
        <v>37</v>
      </c>
      <c r="B15" s="289" t="s">
        <v>118</v>
      </c>
      <c r="C15" s="216" t="s">
        <v>33</v>
      </c>
      <c r="D15" s="55" t="s">
        <v>43</v>
      </c>
      <c r="E15" s="24">
        <f>E16+E17</f>
        <v>0</v>
      </c>
      <c r="F15" s="24">
        <f t="shared" si="0"/>
        <v>2144316</v>
      </c>
      <c r="G15" s="24">
        <f>+G16+G17</f>
        <v>429878</v>
      </c>
      <c r="H15" s="95">
        <f>+H16+H17</f>
        <v>435277</v>
      </c>
      <c r="I15" s="24">
        <f>+I16+I17</f>
        <v>426387</v>
      </c>
      <c r="J15" s="24">
        <f>+J16+J17</f>
        <v>426387</v>
      </c>
      <c r="K15" s="24">
        <f>+K16+K17</f>
        <v>426387</v>
      </c>
      <c r="L15" s="276" t="s">
        <v>35</v>
      </c>
      <c r="M15" s="277"/>
      <c r="O15" s="30"/>
    </row>
    <row r="16" spans="1:15" ht="69" customHeight="1" x14ac:dyDescent="0.25">
      <c r="A16" s="287"/>
      <c r="B16" s="290"/>
      <c r="C16" s="217"/>
      <c r="D16" s="55" t="s">
        <v>17</v>
      </c>
      <c r="E16" s="24">
        <v>0</v>
      </c>
      <c r="F16" s="24">
        <f t="shared" si="0"/>
        <v>2144316</v>
      </c>
      <c r="G16" s="24">
        <v>429878</v>
      </c>
      <c r="H16" s="95">
        <v>435277</v>
      </c>
      <c r="I16" s="24">
        <v>426387</v>
      </c>
      <c r="J16" s="24">
        <v>426387</v>
      </c>
      <c r="K16" s="24">
        <v>426387</v>
      </c>
      <c r="L16" s="277"/>
      <c r="M16" s="277"/>
      <c r="O16" s="30"/>
    </row>
    <row r="17" spans="1:15" ht="187.5" customHeight="1" x14ac:dyDescent="0.25">
      <c r="A17" s="288"/>
      <c r="B17" s="291"/>
      <c r="C17" s="218"/>
      <c r="D17" s="110" t="s">
        <v>160</v>
      </c>
      <c r="E17" s="24">
        <v>0</v>
      </c>
      <c r="F17" s="24">
        <f t="shared" si="0"/>
        <v>0</v>
      </c>
      <c r="G17" s="24">
        <f>H17+I17+J17+K17+L17</f>
        <v>0</v>
      </c>
      <c r="H17" s="95">
        <f>I17+J17+K17+L17+M17</f>
        <v>0</v>
      </c>
      <c r="I17" s="24">
        <f>J17+K17+L17+M17+N17</f>
        <v>0</v>
      </c>
      <c r="J17" s="24">
        <f>K17+L17+M17+N17+O17</f>
        <v>0</v>
      </c>
      <c r="K17" s="24">
        <f>L17+M17+N17+O17+P17</f>
        <v>0</v>
      </c>
      <c r="L17" s="278"/>
      <c r="M17" s="278"/>
      <c r="O17" s="30"/>
    </row>
    <row r="18" spans="1:15" ht="76.5" customHeight="1" x14ac:dyDescent="0.25">
      <c r="A18" s="53" t="s">
        <v>39</v>
      </c>
      <c r="B18" s="94" t="s">
        <v>119</v>
      </c>
      <c r="C18" s="21" t="s">
        <v>33</v>
      </c>
      <c r="D18" s="110" t="s">
        <v>160</v>
      </c>
      <c r="E18" s="24">
        <v>0</v>
      </c>
      <c r="F18" s="24">
        <f t="shared" si="0"/>
        <v>281856.79000000004</v>
      </c>
      <c r="G18" s="24">
        <v>60136.6</v>
      </c>
      <c r="H18" s="95">
        <v>57920.19</v>
      </c>
      <c r="I18" s="97">
        <v>53800</v>
      </c>
      <c r="J18" s="97">
        <v>55000</v>
      </c>
      <c r="K18" s="97">
        <v>55000</v>
      </c>
      <c r="L18" s="55" t="s">
        <v>35</v>
      </c>
      <c r="M18" s="55"/>
      <c r="O18" s="30"/>
    </row>
    <row r="19" spans="1:15" ht="65.25" customHeight="1" x14ac:dyDescent="0.25">
      <c r="A19" s="53" t="s">
        <v>40</v>
      </c>
      <c r="B19" s="94" t="s">
        <v>120</v>
      </c>
      <c r="C19" s="21" t="s">
        <v>33</v>
      </c>
      <c r="D19" s="110" t="s">
        <v>160</v>
      </c>
      <c r="E19" s="24">
        <v>0</v>
      </c>
      <c r="F19" s="24">
        <v>0</v>
      </c>
      <c r="G19" s="24">
        <v>0</v>
      </c>
      <c r="H19" s="95">
        <v>0</v>
      </c>
      <c r="I19" s="24">
        <v>0</v>
      </c>
      <c r="J19" s="24">
        <v>0</v>
      </c>
      <c r="K19" s="24">
        <v>0</v>
      </c>
      <c r="L19" s="55" t="s">
        <v>35</v>
      </c>
      <c r="M19" s="55"/>
      <c r="O19" s="30"/>
    </row>
    <row r="20" spans="1:15" ht="373.5" customHeight="1" x14ac:dyDescent="0.25">
      <c r="A20" s="53" t="s">
        <v>69</v>
      </c>
      <c r="B20" s="94" t="s">
        <v>121</v>
      </c>
      <c r="C20" s="21" t="s">
        <v>70</v>
      </c>
      <c r="D20" s="55" t="s">
        <v>68</v>
      </c>
      <c r="E20" s="24">
        <v>0</v>
      </c>
      <c r="F20" s="24">
        <f>G20+H20+I20+J20+K20</f>
        <v>85982</v>
      </c>
      <c r="G20" s="24">
        <v>6614</v>
      </c>
      <c r="H20" s="95">
        <v>19842</v>
      </c>
      <c r="I20" s="24">
        <v>19842</v>
      </c>
      <c r="J20" s="24">
        <v>19842</v>
      </c>
      <c r="K20" s="24">
        <v>19842</v>
      </c>
      <c r="L20" s="55" t="s">
        <v>35</v>
      </c>
      <c r="M20" s="55"/>
      <c r="O20" s="30"/>
    </row>
    <row r="21" spans="1:15" ht="39" customHeight="1" x14ac:dyDescent="0.25">
      <c r="A21" s="256" t="s">
        <v>163</v>
      </c>
      <c r="B21" s="258" t="s">
        <v>162</v>
      </c>
      <c r="C21" s="225" t="s">
        <v>70</v>
      </c>
      <c r="D21" s="262" t="s">
        <v>160</v>
      </c>
      <c r="E21" s="264">
        <v>0</v>
      </c>
      <c r="F21" s="264">
        <f>G21+H21+I21+J21+K21</f>
        <v>194.72</v>
      </c>
      <c r="G21" s="264">
        <v>0</v>
      </c>
      <c r="H21" s="266">
        <v>194.72</v>
      </c>
      <c r="I21" s="264">
        <v>0</v>
      </c>
      <c r="J21" s="264">
        <v>0</v>
      </c>
      <c r="K21" s="268">
        <v>0</v>
      </c>
      <c r="L21" s="260" t="s">
        <v>35</v>
      </c>
      <c r="M21" s="260"/>
      <c r="O21" s="113"/>
    </row>
    <row r="22" spans="1:15" ht="39.75" customHeight="1" x14ac:dyDescent="0.25">
      <c r="A22" s="257"/>
      <c r="B22" s="259"/>
      <c r="C22" s="222"/>
      <c r="D22" s="263"/>
      <c r="E22" s="265"/>
      <c r="F22" s="265"/>
      <c r="G22" s="265"/>
      <c r="H22" s="267"/>
      <c r="I22" s="265"/>
      <c r="J22" s="265"/>
      <c r="K22" s="269"/>
      <c r="L22" s="261"/>
      <c r="M22" s="261"/>
      <c r="O22" s="113"/>
    </row>
    <row r="23" spans="1:15" ht="49.5" customHeight="1" x14ac:dyDescent="0.25">
      <c r="A23" s="286" t="s">
        <v>41</v>
      </c>
      <c r="B23" s="276" t="s">
        <v>71</v>
      </c>
      <c r="C23" s="216" t="s">
        <v>33</v>
      </c>
      <c r="D23" s="22" t="s">
        <v>43</v>
      </c>
      <c r="E23" s="24"/>
      <c r="F23" s="24">
        <f t="shared" ref="F23:K23" si="5">F24+F25+F26</f>
        <v>286465.27</v>
      </c>
      <c r="G23" s="24">
        <f t="shared" si="5"/>
        <v>49698.2</v>
      </c>
      <c r="H23" s="95">
        <f t="shared" si="5"/>
        <v>76029.3</v>
      </c>
      <c r="I23" s="24">
        <f t="shared" si="5"/>
        <v>79529.89</v>
      </c>
      <c r="J23" s="24">
        <f t="shared" si="5"/>
        <v>78999.88</v>
      </c>
      <c r="K23" s="24">
        <f t="shared" si="5"/>
        <v>2208</v>
      </c>
      <c r="L23" s="276" t="s">
        <v>35</v>
      </c>
      <c r="M23" s="286"/>
      <c r="O23" s="30"/>
    </row>
    <row r="24" spans="1:15" ht="49.5" customHeight="1" x14ac:dyDescent="0.25">
      <c r="A24" s="287"/>
      <c r="B24" s="277"/>
      <c r="C24" s="217"/>
      <c r="D24" s="92" t="s">
        <v>17</v>
      </c>
      <c r="E24" s="24"/>
      <c r="F24" s="24">
        <f>G24+H24+I24+J24+K24</f>
        <v>129769.97</v>
      </c>
      <c r="G24" s="24">
        <f>G27+G29+G31+G33+G36</f>
        <v>26036.7</v>
      </c>
      <c r="H24" s="95">
        <f>H27+H29+H31+H36+H40</f>
        <v>33841.35</v>
      </c>
      <c r="I24" s="24">
        <f t="shared" ref="I24:K24" si="6">I27+I29+I31+I36+I40</f>
        <v>34122.51</v>
      </c>
      <c r="J24" s="24">
        <f t="shared" si="6"/>
        <v>33561.410000000003</v>
      </c>
      <c r="K24" s="24">
        <f t="shared" si="6"/>
        <v>2208</v>
      </c>
      <c r="L24" s="277"/>
      <c r="M24" s="287"/>
      <c r="O24" s="30"/>
    </row>
    <row r="25" spans="1:15" ht="49.5" customHeight="1" x14ac:dyDescent="0.25">
      <c r="A25" s="287"/>
      <c r="B25" s="277"/>
      <c r="C25" s="217"/>
      <c r="D25" s="92" t="s">
        <v>58</v>
      </c>
      <c r="E25" s="24"/>
      <c r="F25" s="24">
        <f>G25+H25+I25+J25+K25</f>
        <v>66819.13</v>
      </c>
      <c r="G25" s="24">
        <f>G37</f>
        <v>7474.3</v>
      </c>
      <c r="H25" s="95">
        <f t="shared" ref="H25:K25" si="7">H37</f>
        <v>18461.650000000001</v>
      </c>
      <c r="I25" s="24">
        <f t="shared" si="7"/>
        <v>20428.89</v>
      </c>
      <c r="J25" s="24">
        <f t="shared" si="7"/>
        <v>20454.29</v>
      </c>
      <c r="K25" s="24">
        <f t="shared" si="7"/>
        <v>0</v>
      </c>
      <c r="L25" s="277"/>
      <c r="M25" s="287"/>
      <c r="O25" s="30"/>
    </row>
    <row r="26" spans="1:15" ht="49.5" customHeight="1" x14ac:dyDescent="0.25">
      <c r="A26" s="288"/>
      <c r="B26" s="278"/>
      <c r="C26" s="218"/>
      <c r="D26" s="110" t="s">
        <v>160</v>
      </c>
      <c r="E26" s="24"/>
      <c r="F26" s="24">
        <f>G26+H26+I26+J26+K26</f>
        <v>89876.17</v>
      </c>
      <c r="G26" s="24">
        <f>G30+G34+G38+G41</f>
        <v>16187.2</v>
      </c>
      <c r="H26" s="95">
        <f>H30+H34+H38+H41</f>
        <v>23726.3</v>
      </c>
      <c r="I26" s="24">
        <f>I30+I34+I38+I41</f>
        <v>24978.489999999998</v>
      </c>
      <c r="J26" s="24">
        <f>J30+J34+J38+J41</f>
        <v>24984.18</v>
      </c>
      <c r="K26" s="24">
        <f>K30+K34+K38+K41</f>
        <v>0</v>
      </c>
      <c r="L26" s="278"/>
      <c r="M26" s="288"/>
      <c r="O26" s="30"/>
    </row>
    <row r="27" spans="1:15" ht="117.75" customHeight="1" x14ac:dyDescent="0.25">
      <c r="A27" s="53" t="s">
        <v>44</v>
      </c>
      <c r="B27" s="94" t="s">
        <v>122</v>
      </c>
      <c r="C27" s="22" t="s">
        <v>33</v>
      </c>
      <c r="D27" s="22" t="s">
        <v>17</v>
      </c>
      <c r="E27" s="24">
        <v>2077</v>
      </c>
      <c r="F27" s="24">
        <f>G27+H27+I27+J27+K27</f>
        <v>10957</v>
      </c>
      <c r="G27" s="24">
        <v>2177</v>
      </c>
      <c r="H27" s="95">
        <v>2195</v>
      </c>
      <c r="I27" s="24">
        <v>2195</v>
      </c>
      <c r="J27" s="24">
        <v>2195</v>
      </c>
      <c r="K27" s="24">
        <v>2195</v>
      </c>
      <c r="L27" s="55" t="s">
        <v>35</v>
      </c>
      <c r="M27" s="55"/>
      <c r="O27" s="30"/>
    </row>
    <row r="28" spans="1:15" ht="78" customHeight="1" x14ac:dyDescent="0.25">
      <c r="A28" s="286" t="s">
        <v>45</v>
      </c>
      <c r="B28" s="276" t="s">
        <v>123</v>
      </c>
      <c r="C28" s="216" t="s">
        <v>33</v>
      </c>
      <c r="D28" s="22" t="s">
        <v>43</v>
      </c>
      <c r="E28" s="24"/>
      <c r="F28" s="24">
        <f t="shared" ref="F28:K28" si="8">F29+F30</f>
        <v>13497</v>
      </c>
      <c r="G28" s="24">
        <f t="shared" si="8"/>
        <v>13497</v>
      </c>
      <c r="H28" s="95">
        <f t="shared" si="8"/>
        <v>0</v>
      </c>
      <c r="I28" s="24">
        <f t="shared" si="8"/>
        <v>0</v>
      </c>
      <c r="J28" s="24">
        <f t="shared" si="8"/>
        <v>0</v>
      </c>
      <c r="K28" s="24">
        <f t="shared" si="8"/>
        <v>0</v>
      </c>
      <c r="L28" s="258" t="s">
        <v>35</v>
      </c>
      <c r="M28" s="276" t="s">
        <v>72</v>
      </c>
      <c r="O28" s="30"/>
    </row>
    <row r="29" spans="1:15" ht="78" customHeight="1" x14ac:dyDescent="0.25">
      <c r="A29" s="287"/>
      <c r="B29" s="277"/>
      <c r="C29" s="217"/>
      <c r="D29" s="22" t="s">
        <v>17</v>
      </c>
      <c r="E29" s="24"/>
      <c r="F29" s="24">
        <f>G29+H29+I29+J29+K29</f>
        <v>9077</v>
      </c>
      <c r="G29" s="24">
        <v>9077</v>
      </c>
      <c r="H29" s="95">
        <v>0</v>
      </c>
      <c r="I29" s="24">
        <v>0</v>
      </c>
      <c r="J29" s="24">
        <v>0</v>
      </c>
      <c r="K29" s="24">
        <v>0</v>
      </c>
      <c r="L29" s="282"/>
      <c r="M29" s="277"/>
      <c r="O29" s="30"/>
    </row>
    <row r="30" spans="1:15" ht="62.25" customHeight="1" x14ac:dyDescent="0.25">
      <c r="A30" s="288"/>
      <c r="B30" s="278"/>
      <c r="C30" s="218"/>
      <c r="D30" s="110" t="s">
        <v>160</v>
      </c>
      <c r="E30" s="24"/>
      <c r="F30" s="24">
        <f>G30+H30+I30+J30+K30</f>
        <v>4420</v>
      </c>
      <c r="G30" s="24">
        <v>4420</v>
      </c>
      <c r="H30" s="95">
        <v>0</v>
      </c>
      <c r="I30" s="24">
        <v>0</v>
      </c>
      <c r="J30" s="24">
        <v>0</v>
      </c>
      <c r="K30" s="24">
        <v>0</v>
      </c>
      <c r="L30" s="259"/>
      <c r="M30" s="278"/>
      <c r="O30" s="30"/>
    </row>
    <row r="31" spans="1:15" ht="128.25" customHeight="1" x14ac:dyDescent="0.25">
      <c r="A31" s="53" t="s">
        <v>48</v>
      </c>
      <c r="B31" s="94" t="s">
        <v>124</v>
      </c>
      <c r="C31" s="22" t="s">
        <v>33</v>
      </c>
      <c r="D31" s="55" t="s">
        <v>17</v>
      </c>
      <c r="E31" s="24">
        <v>88</v>
      </c>
      <c r="F31" s="24">
        <f>G31+H31+I31+J31+K31</f>
        <v>60</v>
      </c>
      <c r="G31" s="24">
        <v>8</v>
      </c>
      <c r="H31" s="95">
        <v>13</v>
      </c>
      <c r="I31" s="24">
        <v>13</v>
      </c>
      <c r="J31" s="24">
        <v>13</v>
      </c>
      <c r="K31" s="24">
        <v>13</v>
      </c>
      <c r="L31" s="55" t="s">
        <v>35</v>
      </c>
      <c r="M31" s="55" t="s">
        <v>73</v>
      </c>
      <c r="O31" s="30"/>
    </row>
    <row r="32" spans="1:15" ht="123" customHeight="1" x14ac:dyDescent="0.25">
      <c r="A32" s="286" t="s">
        <v>50</v>
      </c>
      <c r="B32" s="276" t="s">
        <v>125</v>
      </c>
      <c r="C32" s="216" t="s">
        <v>33</v>
      </c>
      <c r="D32" s="22" t="s">
        <v>43</v>
      </c>
      <c r="E32" s="24">
        <f t="shared" ref="E32:K32" si="9">E33+E34</f>
        <v>0</v>
      </c>
      <c r="F32" s="24">
        <f t="shared" si="9"/>
        <v>20174.099999999999</v>
      </c>
      <c r="G32" s="24">
        <f t="shared" si="9"/>
        <v>20174.099999999999</v>
      </c>
      <c r="H32" s="95">
        <f t="shared" si="9"/>
        <v>0</v>
      </c>
      <c r="I32" s="24">
        <f t="shared" si="9"/>
        <v>0</v>
      </c>
      <c r="J32" s="24">
        <f t="shared" si="9"/>
        <v>0</v>
      </c>
      <c r="K32" s="24">
        <f t="shared" si="9"/>
        <v>0</v>
      </c>
      <c r="L32" s="276" t="s">
        <v>35</v>
      </c>
      <c r="M32" s="286"/>
      <c r="O32" s="30"/>
    </row>
    <row r="33" spans="1:15" ht="123" customHeight="1" x14ac:dyDescent="0.25">
      <c r="A33" s="287"/>
      <c r="B33" s="277"/>
      <c r="C33" s="217"/>
      <c r="D33" s="56" t="s">
        <v>17</v>
      </c>
      <c r="E33" s="24">
        <v>0</v>
      </c>
      <c r="F33" s="24">
        <f t="shared" ref="F33:F38" si="10">G33+H33+I33+J33+K33</f>
        <v>9099</v>
      </c>
      <c r="G33" s="24">
        <v>9099</v>
      </c>
      <c r="H33" s="95">
        <v>0</v>
      </c>
      <c r="I33" s="24">
        <v>0</v>
      </c>
      <c r="J33" s="24">
        <v>0</v>
      </c>
      <c r="K33" s="24">
        <v>0</v>
      </c>
      <c r="L33" s="277"/>
      <c r="M33" s="287"/>
      <c r="O33" s="30"/>
    </row>
    <row r="34" spans="1:15" ht="75.75" customHeight="1" x14ac:dyDescent="0.25">
      <c r="A34" s="288"/>
      <c r="B34" s="278"/>
      <c r="C34" s="218"/>
      <c r="D34" s="110" t="s">
        <v>160</v>
      </c>
      <c r="E34" s="24">
        <v>0</v>
      </c>
      <c r="F34" s="24">
        <f t="shared" si="10"/>
        <v>11075.1</v>
      </c>
      <c r="G34" s="24">
        <v>11075.1</v>
      </c>
      <c r="H34" s="95">
        <v>0</v>
      </c>
      <c r="I34" s="24">
        <v>0</v>
      </c>
      <c r="J34" s="24">
        <v>0</v>
      </c>
      <c r="K34" s="24">
        <v>0</v>
      </c>
      <c r="L34" s="278"/>
      <c r="M34" s="288"/>
      <c r="O34" s="30"/>
    </row>
    <row r="35" spans="1:15" ht="26.25" customHeight="1" x14ac:dyDescent="0.25">
      <c r="A35" s="286" t="s">
        <v>51</v>
      </c>
      <c r="B35" s="276" t="s">
        <v>126</v>
      </c>
      <c r="C35" s="216" t="s">
        <v>33</v>
      </c>
      <c r="D35" s="22" t="s">
        <v>43</v>
      </c>
      <c r="E35" s="24">
        <f>E37+E38</f>
        <v>0</v>
      </c>
      <c r="F35" s="24">
        <f t="shared" si="10"/>
        <v>118784.17000000001</v>
      </c>
      <c r="G35" s="24">
        <f>G36+G37+G38</f>
        <v>13842.1</v>
      </c>
      <c r="H35" s="95">
        <f>H36+H37+H38</f>
        <v>34188.300000000003</v>
      </c>
      <c r="I35" s="24">
        <f>I36+I37+I38</f>
        <v>35642.89</v>
      </c>
      <c r="J35" s="24">
        <f>J36+J37+J38</f>
        <v>35110.879999999997</v>
      </c>
      <c r="K35" s="24">
        <f>K36+K37+K38</f>
        <v>0</v>
      </c>
      <c r="L35" s="276" t="s">
        <v>35</v>
      </c>
      <c r="M35" s="286"/>
      <c r="O35" s="30"/>
    </row>
    <row r="36" spans="1:15" ht="48.75" customHeight="1" x14ac:dyDescent="0.25">
      <c r="A36" s="287"/>
      <c r="B36" s="277"/>
      <c r="C36" s="217"/>
      <c r="D36" s="56" t="s">
        <v>17</v>
      </c>
      <c r="E36" s="24">
        <v>0</v>
      </c>
      <c r="F36" s="24">
        <f t="shared" si="10"/>
        <v>41662.97</v>
      </c>
      <c r="G36" s="24">
        <v>5675.7</v>
      </c>
      <c r="H36" s="95">
        <v>12059.35</v>
      </c>
      <c r="I36" s="24">
        <v>12244.51</v>
      </c>
      <c r="J36" s="24">
        <v>11683.41</v>
      </c>
      <c r="K36" s="24">
        <v>0</v>
      </c>
      <c r="L36" s="277"/>
      <c r="M36" s="287"/>
      <c r="O36" s="30"/>
    </row>
    <row r="37" spans="1:15" ht="38.25" customHeight="1" x14ac:dyDescent="0.25">
      <c r="A37" s="287"/>
      <c r="B37" s="277"/>
      <c r="C37" s="217"/>
      <c r="D37" s="56" t="s">
        <v>68</v>
      </c>
      <c r="E37" s="24">
        <v>0</v>
      </c>
      <c r="F37" s="24">
        <f t="shared" si="10"/>
        <v>66819.13</v>
      </c>
      <c r="G37" s="24">
        <v>7474.3</v>
      </c>
      <c r="H37" s="95">
        <v>18461.650000000001</v>
      </c>
      <c r="I37" s="24">
        <v>20428.89</v>
      </c>
      <c r="J37" s="24">
        <v>20454.29</v>
      </c>
      <c r="K37" s="24">
        <v>0</v>
      </c>
      <c r="L37" s="277"/>
      <c r="M37" s="287"/>
      <c r="O37" s="30"/>
    </row>
    <row r="38" spans="1:15" ht="41.25" customHeight="1" x14ac:dyDescent="0.25">
      <c r="A38" s="288"/>
      <c r="B38" s="278"/>
      <c r="C38" s="218"/>
      <c r="D38" s="110" t="s">
        <v>160</v>
      </c>
      <c r="E38" s="24">
        <v>0</v>
      </c>
      <c r="F38" s="24">
        <f t="shared" si="10"/>
        <v>10302.07</v>
      </c>
      <c r="G38" s="24">
        <v>692.1</v>
      </c>
      <c r="H38" s="95">
        <v>3667.3</v>
      </c>
      <c r="I38" s="24">
        <v>2969.49</v>
      </c>
      <c r="J38" s="24">
        <v>2973.18</v>
      </c>
      <c r="K38" s="24">
        <v>0</v>
      </c>
      <c r="L38" s="278"/>
      <c r="M38" s="288"/>
      <c r="O38" s="30"/>
    </row>
    <row r="39" spans="1:15" ht="36" customHeight="1" x14ac:dyDescent="0.25">
      <c r="A39" s="286" t="s">
        <v>74</v>
      </c>
      <c r="B39" s="276" t="s">
        <v>127</v>
      </c>
      <c r="C39" s="216" t="s">
        <v>33</v>
      </c>
      <c r="D39" s="56" t="s">
        <v>43</v>
      </c>
      <c r="E39" s="24">
        <v>0</v>
      </c>
      <c r="F39" s="24">
        <f>F40+F41</f>
        <v>122993</v>
      </c>
      <c r="G39" s="24">
        <f>G40+G41</f>
        <v>0</v>
      </c>
      <c r="H39" s="95">
        <f>H40+H41</f>
        <v>39633</v>
      </c>
      <c r="I39" s="24">
        <f>I40+I41</f>
        <v>41679</v>
      </c>
      <c r="J39" s="24">
        <f>J40+J41</f>
        <v>41681</v>
      </c>
      <c r="K39" s="24">
        <v>0</v>
      </c>
      <c r="L39" s="276" t="s">
        <v>35</v>
      </c>
      <c r="M39" s="286"/>
      <c r="O39" s="30"/>
    </row>
    <row r="40" spans="1:15" ht="36" customHeight="1" x14ac:dyDescent="0.25">
      <c r="A40" s="287"/>
      <c r="B40" s="277"/>
      <c r="C40" s="217"/>
      <c r="D40" s="56" t="s">
        <v>17</v>
      </c>
      <c r="E40" s="24">
        <v>0</v>
      </c>
      <c r="F40" s="24">
        <f t="shared" ref="F40:F47" si="11">G40+H40+I40+J40+K40</f>
        <v>58914</v>
      </c>
      <c r="G40" s="24">
        <v>0</v>
      </c>
      <c r="H40" s="95">
        <v>19574</v>
      </c>
      <c r="I40" s="24">
        <f>17725+1945</f>
        <v>19670</v>
      </c>
      <c r="J40" s="24">
        <f>17725+1945</f>
        <v>19670</v>
      </c>
      <c r="K40" s="24">
        <v>0</v>
      </c>
      <c r="L40" s="277"/>
      <c r="M40" s="287"/>
      <c r="O40" s="30"/>
    </row>
    <row r="41" spans="1:15" ht="63" customHeight="1" x14ac:dyDescent="0.25">
      <c r="A41" s="288"/>
      <c r="B41" s="278"/>
      <c r="C41" s="218"/>
      <c r="D41" s="110" t="s">
        <v>160</v>
      </c>
      <c r="E41" s="24">
        <v>0</v>
      </c>
      <c r="F41" s="24">
        <f t="shared" si="11"/>
        <v>64079</v>
      </c>
      <c r="G41" s="24">
        <v>0</v>
      </c>
      <c r="H41" s="95">
        <v>20059</v>
      </c>
      <c r="I41" s="24">
        <v>22009</v>
      </c>
      <c r="J41" s="24">
        <v>22011</v>
      </c>
      <c r="K41" s="24">
        <v>0</v>
      </c>
      <c r="L41" s="278"/>
      <c r="M41" s="288"/>
      <c r="O41" s="30"/>
    </row>
    <row r="42" spans="1:15" ht="40.5" customHeight="1" x14ac:dyDescent="0.25">
      <c r="A42" s="239" t="s">
        <v>75</v>
      </c>
      <c r="B42" s="276" t="s">
        <v>76</v>
      </c>
      <c r="C42" s="216" t="s">
        <v>33</v>
      </c>
      <c r="D42" s="22" t="s">
        <v>43</v>
      </c>
      <c r="E42" s="62">
        <f>E43+E44</f>
        <v>0</v>
      </c>
      <c r="F42" s="62">
        <f t="shared" si="11"/>
        <v>9768.09</v>
      </c>
      <c r="G42" s="62">
        <f>G43+G44</f>
        <v>660</v>
      </c>
      <c r="H42" s="106">
        <f>H43+H44</f>
        <v>9108.09</v>
      </c>
      <c r="I42" s="62">
        <f>I43+I44</f>
        <v>0</v>
      </c>
      <c r="J42" s="62">
        <f>J43+J44</f>
        <v>0</v>
      </c>
      <c r="K42" s="62">
        <f>K43+K44</f>
        <v>0</v>
      </c>
      <c r="L42" s="57"/>
      <c r="M42" s="58"/>
      <c r="O42" s="30"/>
    </row>
    <row r="43" spans="1:15" ht="52.5" customHeight="1" x14ac:dyDescent="0.25">
      <c r="A43" s="274"/>
      <c r="B43" s="277"/>
      <c r="C43" s="217"/>
      <c r="D43" s="22" t="s">
        <v>17</v>
      </c>
      <c r="E43" s="62">
        <v>0</v>
      </c>
      <c r="F43" s="62">
        <f t="shared" si="11"/>
        <v>0</v>
      </c>
      <c r="G43" s="62">
        <f>G46</f>
        <v>0</v>
      </c>
      <c r="H43" s="106">
        <f>H46</f>
        <v>0</v>
      </c>
      <c r="I43" s="62">
        <f>I46</f>
        <v>0</v>
      </c>
      <c r="J43" s="62">
        <f>J46</f>
        <v>0</v>
      </c>
      <c r="K43" s="62">
        <f>K46</f>
        <v>0</v>
      </c>
      <c r="L43" s="57"/>
      <c r="M43" s="59"/>
      <c r="O43" s="30"/>
    </row>
    <row r="44" spans="1:15" ht="42" customHeight="1" x14ac:dyDescent="0.25">
      <c r="A44" s="275"/>
      <c r="B44" s="278"/>
      <c r="C44" s="218"/>
      <c r="D44" s="110" t="s">
        <v>160</v>
      </c>
      <c r="E44" s="62">
        <v>0</v>
      </c>
      <c r="F44" s="62">
        <f t="shared" si="11"/>
        <v>9768.09</v>
      </c>
      <c r="G44" s="62">
        <f>G45</f>
        <v>660</v>
      </c>
      <c r="H44" s="106">
        <f>H45</f>
        <v>9108.09</v>
      </c>
      <c r="I44" s="62">
        <f>I45</f>
        <v>0</v>
      </c>
      <c r="J44" s="62">
        <f>J45</f>
        <v>0</v>
      </c>
      <c r="K44" s="62">
        <f>K45</f>
        <v>0</v>
      </c>
      <c r="L44" s="59"/>
      <c r="M44" s="59"/>
      <c r="O44" s="30"/>
    </row>
    <row r="45" spans="1:15" ht="24" customHeight="1" x14ac:dyDescent="0.25">
      <c r="A45" s="279" t="s">
        <v>77</v>
      </c>
      <c r="B45" s="276" t="s">
        <v>128</v>
      </c>
      <c r="C45" s="216" t="s">
        <v>33</v>
      </c>
      <c r="D45" s="112" t="s">
        <v>43</v>
      </c>
      <c r="E45" s="62">
        <f>E46+E47</f>
        <v>3557</v>
      </c>
      <c r="F45" s="62">
        <f t="shared" si="11"/>
        <v>9768.09</v>
      </c>
      <c r="G45" s="62">
        <f>G46+G47</f>
        <v>660</v>
      </c>
      <c r="H45" s="106">
        <f>H46+H47</f>
        <v>9108.09</v>
      </c>
      <c r="I45" s="62">
        <f>I46+I47</f>
        <v>0</v>
      </c>
      <c r="J45" s="62">
        <f>J46+J47</f>
        <v>0</v>
      </c>
      <c r="K45" s="62">
        <f>K46+K47</f>
        <v>0</v>
      </c>
      <c r="L45" s="270"/>
      <c r="M45" s="270"/>
      <c r="O45" s="30"/>
    </row>
    <row r="46" spans="1:15" ht="46.5" customHeight="1" x14ac:dyDescent="0.25">
      <c r="A46" s="280"/>
      <c r="B46" s="282"/>
      <c r="C46" s="284"/>
      <c r="D46" s="112" t="s">
        <v>17</v>
      </c>
      <c r="E46" s="62">
        <v>3557</v>
      </c>
      <c r="F46" s="62">
        <f t="shared" si="11"/>
        <v>0</v>
      </c>
      <c r="G46" s="62">
        <v>0</v>
      </c>
      <c r="H46" s="106">
        <v>0</v>
      </c>
      <c r="I46" s="62">
        <v>0</v>
      </c>
      <c r="J46" s="62">
        <v>0</v>
      </c>
      <c r="K46" s="62">
        <v>0</v>
      </c>
      <c r="L46" s="271"/>
      <c r="M46" s="273"/>
      <c r="O46" s="30"/>
    </row>
    <row r="47" spans="1:15" ht="42" customHeight="1" x14ac:dyDescent="0.25">
      <c r="A47" s="281"/>
      <c r="B47" s="283"/>
      <c r="C47" s="285"/>
      <c r="D47" s="114" t="s">
        <v>160</v>
      </c>
      <c r="E47" s="115">
        <v>0</v>
      </c>
      <c r="F47" s="115">
        <f t="shared" si="11"/>
        <v>9768.09</v>
      </c>
      <c r="G47" s="115">
        <v>660</v>
      </c>
      <c r="H47" s="116">
        <v>9108.09</v>
      </c>
      <c r="I47" s="115">
        <v>0</v>
      </c>
      <c r="J47" s="115">
        <v>0</v>
      </c>
      <c r="K47" s="115">
        <v>0</v>
      </c>
      <c r="L47" s="272"/>
      <c r="M47" s="117"/>
      <c r="O47" s="30"/>
    </row>
    <row r="48" spans="1:15" ht="15.75" x14ac:dyDescent="0.25">
      <c r="E48" s="96"/>
      <c r="F48" s="96"/>
      <c r="G48" s="96"/>
      <c r="H48" s="107"/>
      <c r="I48" s="96"/>
      <c r="J48" s="96"/>
      <c r="K48" s="96"/>
      <c r="M48" s="109" t="s">
        <v>161</v>
      </c>
    </row>
  </sheetData>
  <mergeCells count="70">
    <mergeCell ref="K1:M1"/>
    <mergeCell ref="I2:M2"/>
    <mergeCell ref="K3:M3"/>
    <mergeCell ref="J4:M4"/>
    <mergeCell ref="J5:M6"/>
    <mergeCell ref="A7:M7"/>
    <mergeCell ref="A8:A9"/>
    <mergeCell ref="B8:B9"/>
    <mergeCell ref="C8:C9"/>
    <mergeCell ref="D8:D9"/>
    <mergeCell ref="E8:E9"/>
    <mergeCell ref="F8:F9"/>
    <mergeCell ref="G8:K8"/>
    <mergeCell ref="L8:L9"/>
    <mergeCell ref="M8:M9"/>
    <mergeCell ref="A11:A14"/>
    <mergeCell ref="B11:B14"/>
    <mergeCell ref="C11:C14"/>
    <mergeCell ref="L11:L14"/>
    <mergeCell ref="M11:M17"/>
    <mergeCell ref="A15:A17"/>
    <mergeCell ref="B15:B17"/>
    <mergeCell ref="C15:C17"/>
    <mergeCell ref="L15:L17"/>
    <mergeCell ref="A23:A26"/>
    <mergeCell ref="B23:B26"/>
    <mergeCell ref="C23:C26"/>
    <mergeCell ref="L23:L26"/>
    <mergeCell ref="M23:M26"/>
    <mergeCell ref="A28:A30"/>
    <mergeCell ref="B28:B30"/>
    <mergeCell ref="C28:C30"/>
    <mergeCell ref="L28:L30"/>
    <mergeCell ref="M28:M30"/>
    <mergeCell ref="A32:A34"/>
    <mergeCell ref="B32:B34"/>
    <mergeCell ref="C32:C34"/>
    <mergeCell ref="L32:L34"/>
    <mergeCell ref="M32:M34"/>
    <mergeCell ref="A35:A38"/>
    <mergeCell ref="B35:B38"/>
    <mergeCell ref="C35:C38"/>
    <mergeCell ref="L35:L38"/>
    <mergeCell ref="M35:M38"/>
    <mergeCell ref="A39:A41"/>
    <mergeCell ref="B39:B41"/>
    <mergeCell ref="C39:C41"/>
    <mergeCell ref="L39:L41"/>
    <mergeCell ref="M39:M41"/>
    <mergeCell ref="L45:L47"/>
    <mergeCell ref="M45:M46"/>
    <mergeCell ref="A42:A44"/>
    <mergeCell ref="B42:B44"/>
    <mergeCell ref="C42:C44"/>
    <mergeCell ref="A45:A47"/>
    <mergeCell ref="B45:B47"/>
    <mergeCell ref="C45:C47"/>
    <mergeCell ref="A21:A22"/>
    <mergeCell ref="B21:B22"/>
    <mergeCell ref="C21:C22"/>
    <mergeCell ref="L21:L22"/>
    <mergeCell ref="M21:M22"/>
    <mergeCell ref="D21:D22"/>
    <mergeCell ref="E21:E22"/>
    <mergeCell ref="F21:F22"/>
    <mergeCell ref="G21:G22"/>
    <mergeCell ref="H21:H22"/>
    <mergeCell ref="I21:I22"/>
    <mergeCell ref="J21:J22"/>
    <mergeCell ref="K21:K22"/>
  </mergeCells>
  <pageMargins left="0.23622047244094491" right="0.23622047244094491" top="0.74803149606299213" bottom="0.74803149606299213" header="0.31496062992125984" footer="0.31496062992125984"/>
  <pageSetup scale="55" firstPageNumber="36" fitToHeight="0" orientation="landscape" useFirstPageNumber="1" r:id="rId1"/>
  <headerFooter>
    <oddHeader>&amp;C&amp;P</oddHeader>
    <evenHeader>&amp;C26</evenHeader>
    <firstHeader>&amp;C25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="80" zoomScaleSheetLayoutView="80" workbookViewId="0">
      <selection activeCell="H3" sqref="H3:J3"/>
    </sheetView>
  </sheetViews>
  <sheetFormatPr defaultColWidth="8" defaultRowHeight="15" x14ac:dyDescent="0.25"/>
  <cols>
    <col min="1" max="1" width="17.42578125" style="120" customWidth="1"/>
    <col min="2" max="2" width="12.85546875" style="120" customWidth="1"/>
    <col min="3" max="3" width="6.42578125" style="120" customWidth="1"/>
    <col min="4" max="4" width="22.140625" style="120" customWidth="1"/>
    <col min="5" max="10" width="11.140625" style="120" customWidth="1"/>
    <col min="11" max="11" width="2.42578125" style="120" customWidth="1"/>
    <col min="12" max="12" width="9.5703125" style="120" bestFit="1" customWidth="1"/>
    <col min="13" max="16384" width="8" style="120"/>
  </cols>
  <sheetData>
    <row r="1" spans="1:11" ht="18.75" customHeight="1" x14ac:dyDescent="0.3">
      <c r="A1" s="118"/>
      <c r="B1" s="118"/>
      <c r="C1" s="118"/>
      <c r="D1" s="118"/>
      <c r="E1" s="118"/>
      <c r="F1" s="118"/>
      <c r="G1" s="119"/>
      <c r="H1" s="300" t="s">
        <v>152</v>
      </c>
      <c r="I1" s="300"/>
      <c r="J1" s="300"/>
      <c r="K1" s="118"/>
    </row>
    <row r="2" spans="1:11" ht="20.25" customHeight="1" x14ac:dyDescent="0.3">
      <c r="A2" s="118"/>
      <c r="B2" s="118"/>
      <c r="C2" s="118"/>
      <c r="D2" s="300" t="s">
        <v>148</v>
      </c>
      <c r="E2" s="300"/>
      <c r="F2" s="300"/>
      <c r="G2" s="300"/>
      <c r="H2" s="300"/>
      <c r="I2" s="300"/>
      <c r="J2" s="300"/>
      <c r="K2" s="118"/>
    </row>
    <row r="3" spans="1:11" ht="21" customHeight="1" x14ac:dyDescent="0.3">
      <c r="A3" s="118"/>
      <c r="B3" s="118"/>
      <c r="C3" s="118"/>
      <c r="D3" s="118"/>
      <c r="E3" s="118"/>
      <c r="F3" s="118"/>
      <c r="G3" s="119"/>
      <c r="H3" s="301" t="s">
        <v>164</v>
      </c>
      <c r="I3" s="301"/>
      <c r="J3" s="301"/>
      <c r="K3" s="118"/>
    </row>
    <row r="4" spans="1:11" ht="59.25" customHeight="1" x14ac:dyDescent="0.25">
      <c r="A4" s="118"/>
      <c r="B4" s="118"/>
      <c r="C4" s="118"/>
      <c r="D4" s="302" t="s">
        <v>78</v>
      </c>
      <c r="E4" s="302"/>
      <c r="F4" s="302"/>
      <c r="G4" s="302"/>
      <c r="H4" s="302"/>
      <c r="I4" s="302"/>
      <c r="J4" s="302"/>
      <c r="K4" s="121"/>
    </row>
    <row r="5" spans="1:11" ht="57" customHeight="1" x14ac:dyDescent="0.25">
      <c r="A5" s="303" t="s">
        <v>79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</row>
    <row r="6" spans="1:11" ht="9.75" customHeight="1" x14ac:dyDescent="0.25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1" ht="24.75" customHeight="1" x14ac:dyDescent="0.25">
      <c r="A7" s="122" t="s">
        <v>80</v>
      </c>
      <c r="B7" s="297" t="s">
        <v>81</v>
      </c>
      <c r="C7" s="298"/>
      <c r="D7" s="298"/>
      <c r="E7" s="298"/>
      <c r="F7" s="298"/>
      <c r="G7" s="298"/>
      <c r="H7" s="298"/>
      <c r="I7" s="298"/>
      <c r="J7" s="299"/>
      <c r="K7" s="123"/>
    </row>
    <row r="8" spans="1:11" ht="20.25" customHeight="1" x14ac:dyDescent="0.25">
      <c r="A8" s="304" t="s">
        <v>82</v>
      </c>
      <c r="B8" s="307" t="s">
        <v>83</v>
      </c>
      <c r="C8" s="308"/>
      <c r="D8" s="307" t="s">
        <v>55</v>
      </c>
      <c r="E8" s="312" t="s">
        <v>84</v>
      </c>
      <c r="F8" s="313"/>
      <c r="G8" s="313"/>
      <c r="H8" s="313"/>
      <c r="I8" s="313"/>
      <c r="J8" s="308"/>
      <c r="K8" s="124"/>
    </row>
    <row r="9" spans="1:11" ht="21.75" customHeight="1" x14ac:dyDescent="0.25">
      <c r="A9" s="305"/>
      <c r="B9" s="309"/>
      <c r="C9" s="310"/>
      <c r="D9" s="311"/>
      <c r="E9" s="125" t="s">
        <v>56</v>
      </c>
      <c r="F9" s="126" t="s">
        <v>11</v>
      </c>
      <c r="G9" s="127" t="s">
        <v>12</v>
      </c>
      <c r="H9" s="127" t="s">
        <v>13</v>
      </c>
      <c r="I9" s="127" t="s">
        <v>14</v>
      </c>
      <c r="J9" s="127" t="s">
        <v>15</v>
      </c>
      <c r="K9" s="128"/>
    </row>
    <row r="10" spans="1:11" ht="17.25" customHeight="1" x14ac:dyDescent="0.25">
      <c r="A10" s="305"/>
      <c r="B10" s="307" t="s">
        <v>85</v>
      </c>
      <c r="C10" s="308"/>
      <c r="D10" s="129" t="s">
        <v>57</v>
      </c>
      <c r="E10" s="130">
        <f t="shared" ref="E10:E23" si="0">F10+G10+H10+I10+J10</f>
        <v>302165.90000000002</v>
      </c>
      <c r="F10" s="131">
        <f>F12+F13+F14+F11</f>
        <v>110755.4</v>
      </c>
      <c r="G10" s="131">
        <f>G12+G13+G14+G11</f>
        <v>46965.5</v>
      </c>
      <c r="H10" s="131">
        <f>H12+H13+H14+H11</f>
        <v>47405</v>
      </c>
      <c r="I10" s="131">
        <f>I12+I13+I14+I11</f>
        <v>48520</v>
      </c>
      <c r="J10" s="131">
        <f>J12+J13+J14+J11</f>
        <v>48520</v>
      </c>
      <c r="K10" s="132"/>
    </row>
    <row r="11" spans="1:11" ht="27.75" customHeight="1" x14ac:dyDescent="0.25">
      <c r="A11" s="305"/>
      <c r="B11" s="314"/>
      <c r="C11" s="315"/>
      <c r="D11" s="133" t="s">
        <v>58</v>
      </c>
      <c r="E11" s="130">
        <f t="shared" si="0"/>
        <v>0</v>
      </c>
      <c r="F11" s="131">
        <f>F20</f>
        <v>0</v>
      </c>
      <c r="G11" s="131">
        <f>G20</f>
        <v>0</v>
      </c>
      <c r="H11" s="131">
        <f>H20</f>
        <v>0</v>
      </c>
      <c r="I11" s="131">
        <f>I20</f>
        <v>0</v>
      </c>
      <c r="J11" s="131">
        <f>J20</f>
        <v>0</v>
      </c>
      <c r="K11" s="132"/>
    </row>
    <row r="12" spans="1:11" ht="25.5" customHeight="1" x14ac:dyDescent="0.25">
      <c r="A12" s="305"/>
      <c r="B12" s="314"/>
      <c r="C12" s="315"/>
      <c r="D12" s="134" t="s">
        <v>17</v>
      </c>
      <c r="E12" s="135">
        <f t="shared" si="0"/>
        <v>0</v>
      </c>
      <c r="F12" s="131">
        <f t="shared" ref="F12:J14" si="1">F16+F21</f>
        <v>0</v>
      </c>
      <c r="G12" s="131">
        <f t="shared" si="1"/>
        <v>0</v>
      </c>
      <c r="H12" s="131">
        <f t="shared" si="1"/>
        <v>0</v>
      </c>
      <c r="I12" s="131">
        <f t="shared" si="1"/>
        <v>0</v>
      </c>
      <c r="J12" s="131">
        <f t="shared" si="1"/>
        <v>0</v>
      </c>
      <c r="K12" s="132"/>
    </row>
    <row r="13" spans="1:11" ht="27" customHeight="1" x14ac:dyDescent="0.25">
      <c r="A13" s="305"/>
      <c r="B13" s="314"/>
      <c r="C13" s="315"/>
      <c r="D13" s="136" t="s">
        <v>160</v>
      </c>
      <c r="E13" s="135">
        <f t="shared" si="0"/>
        <v>302165.90000000002</v>
      </c>
      <c r="F13" s="131">
        <f t="shared" si="1"/>
        <v>110755.4</v>
      </c>
      <c r="G13" s="131">
        <f t="shared" si="1"/>
        <v>46965.5</v>
      </c>
      <c r="H13" s="131">
        <f t="shared" si="1"/>
        <v>47405</v>
      </c>
      <c r="I13" s="131">
        <f t="shared" si="1"/>
        <v>48520</v>
      </c>
      <c r="J13" s="131">
        <f t="shared" si="1"/>
        <v>48520</v>
      </c>
      <c r="K13" s="132"/>
    </row>
    <row r="14" spans="1:11" ht="17.25" customHeight="1" x14ac:dyDescent="0.25">
      <c r="A14" s="305"/>
      <c r="B14" s="309"/>
      <c r="C14" s="310"/>
      <c r="D14" s="137" t="s">
        <v>59</v>
      </c>
      <c r="E14" s="135">
        <f t="shared" si="0"/>
        <v>0</v>
      </c>
      <c r="F14" s="131">
        <f t="shared" si="1"/>
        <v>0</v>
      </c>
      <c r="G14" s="131">
        <f t="shared" si="1"/>
        <v>0</v>
      </c>
      <c r="H14" s="131">
        <f t="shared" si="1"/>
        <v>0</v>
      </c>
      <c r="I14" s="131">
        <f t="shared" si="1"/>
        <v>0</v>
      </c>
      <c r="J14" s="131">
        <f t="shared" si="1"/>
        <v>0</v>
      </c>
      <c r="K14" s="132"/>
    </row>
    <row r="15" spans="1:11" ht="19.5" customHeight="1" x14ac:dyDescent="0.25">
      <c r="A15" s="305"/>
      <c r="B15" s="307" t="s">
        <v>86</v>
      </c>
      <c r="C15" s="308"/>
      <c r="D15" s="129" t="s">
        <v>57</v>
      </c>
      <c r="E15" s="138">
        <f t="shared" si="0"/>
        <v>240942.6</v>
      </c>
      <c r="F15" s="138">
        <f>F16+F17+F18</f>
        <v>49724.1</v>
      </c>
      <c r="G15" s="138">
        <f>G16+G17+G18</f>
        <v>46917.5</v>
      </c>
      <c r="H15" s="138">
        <f>H16+H17+H18</f>
        <v>47357</v>
      </c>
      <c r="I15" s="138">
        <f>I16+I17+I18</f>
        <v>48472</v>
      </c>
      <c r="J15" s="138">
        <f>J16+J17+J18</f>
        <v>48472</v>
      </c>
      <c r="K15" s="132"/>
    </row>
    <row r="16" spans="1:11" ht="23.25" customHeight="1" x14ac:dyDescent="0.25">
      <c r="A16" s="305"/>
      <c r="B16" s="314"/>
      <c r="C16" s="315"/>
      <c r="D16" s="134" t="s">
        <v>17</v>
      </c>
      <c r="E16" s="138">
        <f t="shared" si="0"/>
        <v>0</v>
      </c>
      <c r="F16" s="139">
        <f>Приложение7!G26</f>
        <v>0</v>
      </c>
      <c r="G16" s="139">
        <f>Приложение7!H26</f>
        <v>0</v>
      </c>
      <c r="H16" s="139">
        <f>Приложение7!I26</f>
        <v>0</v>
      </c>
      <c r="I16" s="139">
        <f>Приложение7!J26</f>
        <v>0</v>
      </c>
      <c r="J16" s="139">
        <f>Приложение7!K26</f>
        <v>0</v>
      </c>
      <c r="K16" s="118"/>
    </row>
    <row r="17" spans="1:12" ht="23.25" customHeight="1" x14ac:dyDescent="0.25">
      <c r="A17" s="305"/>
      <c r="B17" s="314"/>
      <c r="C17" s="315"/>
      <c r="D17" s="136" t="s">
        <v>160</v>
      </c>
      <c r="E17" s="138">
        <f t="shared" si="0"/>
        <v>240942.6</v>
      </c>
      <c r="F17" s="139">
        <f>Приложение7!G13+Приложение7!G17+Приложение7!G23+Приложение7!G31</f>
        <v>49724.1</v>
      </c>
      <c r="G17" s="139">
        <f>Приложение7!H13+Приложение7!H17+Приложение7!H23+Приложение7!H31</f>
        <v>46917.5</v>
      </c>
      <c r="H17" s="139">
        <f>Приложение7!I13+Приложение7!I17+Приложение7!I23+Приложение7!I31</f>
        <v>47357</v>
      </c>
      <c r="I17" s="139">
        <f>Приложение7!J13+Приложение7!J17+Приложение7!J23+Приложение7!J31</f>
        <v>48472</v>
      </c>
      <c r="J17" s="139">
        <f>Приложение7!K13+Приложение7!K17+Приложение7!K23+Приложение7!K31</f>
        <v>48472</v>
      </c>
      <c r="K17" s="118"/>
    </row>
    <row r="18" spans="1:12" ht="15" customHeight="1" x14ac:dyDescent="0.25">
      <c r="A18" s="305"/>
      <c r="B18" s="309"/>
      <c r="C18" s="310"/>
      <c r="D18" s="140" t="s">
        <v>59</v>
      </c>
      <c r="E18" s="138">
        <f t="shared" si="0"/>
        <v>0</v>
      </c>
      <c r="F18" s="139">
        <v>0</v>
      </c>
      <c r="G18" s="139">
        <v>0</v>
      </c>
      <c r="H18" s="139">
        <v>0</v>
      </c>
      <c r="I18" s="139">
        <v>0</v>
      </c>
      <c r="J18" s="139">
        <v>0</v>
      </c>
      <c r="K18" s="118"/>
    </row>
    <row r="19" spans="1:12" ht="22.5" customHeight="1" x14ac:dyDescent="0.25">
      <c r="A19" s="305"/>
      <c r="B19" s="307" t="s">
        <v>87</v>
      </c>
      <c r="C19" s="308"/>
      <c r="D19" s="129" t="s">
        <v>57</v>
      </c>
      <c r="E19" s="138">
        <f t="shared" si="0"/>
        <v>61223.3</v>
      </c>
      <c r="F19" s="141">
        <f>F21+F22+F23+F20</f>
        <v>61031.3</v>
      </c>
      <c r="G19" s="141">
        <f>G21+G22+G23+G20</f>
        <v>48</v>
      </c>
      <c r="H19" s="141">
        <f>H21+H22+H23+H20</f>
        <v>48</v>
      </c>
      <c r="I19" s="141">
        <f>I21+I22+I23+I20</f>
        <v>48</v>
      </c>
      <c r="J19" s="141">
        <f>J21+J22+J23+J20</f>
        <v>48</v>
      </c>
      <c r="K19" s="118"/>
      <c r="L19" s="142"/>
    </row>
    <row r="20" spans="1:12" ht="24" customHeight="1" x14ac:dyDescent="0.25">
      <c r="A20" s="305"/>
      <c r="B20" s="314"/>
      <c r="C20" s="315"/>
      <c r="D20" s="133" t="s">
        <v>58</v>
      </c>
      <c r="E20" s="138">
        <f t="shared" si="0"/>
        <v>0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  <c r="K20" s="118"/>
      <c r="L20" s="142"/>
    </row>
    <row r="21" spans="1:12" ht="24.75" customHeight="1" x14ac:dyDescent="0.25">
      <c r="A21" s="305"/>
      <c r="B21" s="314"/>
      <c r="C21" s="315"/>
      <c r="D21" s="134" t="s">
        <v>17</v>
      </c>
      <c r="E21" s="138">
        <f t="shared" si="0"/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0</v>
      </c>
      <c r="K21" s="118"/>
      <c r="L21" s="142"/>
    </row>
    <row r="22" spans="1:12" ht="23.25" customHeight="1" x14ac:dyDescent="0.25">
      <c r="A22" s="305"/>
      <c r="B22" s="314"/>
      <c r="C22" s="315"/>
      <c r="D22" s="136" t="s">
        <v>160</v>
      </c>
      <c r="E22" s="138">
        <f t="shared" si="0"/>
        <v>61223.3</v>
      </c>
      <c r="F22" s="141">
        <f>Приложение7!G14+Приложение7!G18</f>
        <v>61031.3</v>
      </c>
      <c r="G22" s="141">
        <f>Приложение7!H14+Приложение7!H18</f>
        <v>48</v>
      </c>
      <c r="H22" s="141">
        <f>Приложение7!I14+Приложение7!I18</f>
        <v>48</v>
      </c>
      <c r="I22" s="141">
        <f>Приложение7!J14+Приложение7!J18</f>
        <v>48</v>
      </c>
      <c r="J22" s="141">
        <f>Приложение7!K14+Приложение7!K18</f>
        <v>48</v>
      </c>
      <c r="K22" s="118"/>
      <c r="L22" s="142"/>
    </row>
    <row r="23" spans="1:12" ht="15" customHeight="1" x14ac:dyDescent="0.25">
      <c r="A23" s="306"/>
      <c r="B23" s="309"/>
      <c r="C23" s="310"/>
      <c r="D23" s="143" t="s">
        <v>59</v>
      </c>
      <c r="E23" s="138">
        <f t="shared" si="0"/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44" t="s">
        <v>161</v>
      </c>
      <c r="L23" s="142"/>
    </row>
    <row r="24" spans="1:12" x14ac:dyDescent="0.25">
      <c r="J24" s="145"/>
    </row>
  </sheetData>
  <mergeCells count="13">
    <mergeCell ref="A8:A23"/>
    <mergeCell ref="B8:C9"/>
    <mergeCell ref="D8:D9"/>
    <mergeCell ref="E8:J8"/>
    <mergeCell ref="B10:C14"/>
    <mergeCell ref="B15:C18"/>
    <mergeCell ref="B19:C23"/>
    <mergeCell ref="B7:J7"/>
    <mergeCell ref="H1:J1"/>
    <mergeCell ref="D2:J2"/>
    <mergeCell ref="H3:J3"/>
    <mergeCell ref="D4:J4"/>
    <mergeCell ref="A5:K5"/>
  </mergeCells>
  <pageMargins left="0.51181102362204722" right="0" top="0.51181102362204722" bottom="0.35433070866141736" header="0.31496062992125984" footer="0.51181102362204722"/>
  <pageSetup firstPageNumber="41" fitToWidth="0" fitToHeight="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view="pageLayout" topLeftCell="A21" zoomScale="85" zoomScalePageLayoutView="85" workbookViewId="0">
      <selection activeCell="L3" sqref="L3:M3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48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3" ht="18.75" customHeight="1" x14ac:dyDescent="0.3">
      <c r="A1" s="1"/>
      <c r="B1" s="1"/>
      <c r="C1" s="1"/>
      <c r="D1" s="1"/>
      <c r="E1" s="60"/>
      <c r="F1" s="1"/>
      <c r="G1" s="1"/>
      <c r="H1" s="184" t="s">
        <v>153</v>
      </c>
      <c r="I1" s="185"/>
      <c r="J1" s="185"/>
      <c r="K1" s="185"/>
      <c r="L1" s="185"/>
      <c r="M1" s="186"/>
    </row>
    <row r="2" spans="1:13" ht="18.75" customHeight="1" x14ac:dyDescent="0.3">
      <c r="A2" s="1"/>
      <c r="B2" s="1"/>
      <c r="C2" s="1"/>
      <c r="D2" s="1"/>
      <c r="E2" s="60"/>
      <c r="F2" s="1"/>
      <c r="G2" s="1"/>
      <c r="H2" s="4"/>
      <c r="I2" s="4"/>
      <c r="J2" s="207" t="s">
        <v>149</v>
      </c>
      <c r="K2" s="208"/>
      <c r="L2" s="208"/>
      <c r="M2" s="209"/>
    </row>
    <row r="3" spans="1:13" ht="18.75" customHeight="1" x14ac:dyDescent="0.3">
      <c r="A3" s="1"/>
      <c r="B3" s="1"/>
      <c r="C3" s="1"/>
      <c r="D3" s="1"/>
      <c r="E3" s="60"/>
      <c r="F3" s="1"/>
      <c r="G3" s="1"/>
      <c r="H3" s="4"/>
      <c r="I3" s="4"/>
      <c r="J3" s="4"/>
      <c r="K3" s="4"/>
      <c r="L3" s="210" t="s">
        <v>164</v>
      </c>
      <c r="M3" s="212"/>
    </row>
    <row r="4" spans="1:13" ht="18.75" customHeight="1" x14ac:dyDescent="0.3">
      <c r="A4" s="1"/>
      <c r="B4" s="1"/>
      <c r="C4" s="1"/>
      <c r="D4" s="1"/>
      <c r="E4" s="60"/>
      <c r="F4" s="1"/>
      <c r="G4" s="1"/>
      <c r="H4" s="4"/>
      <c r="I4" s="4"/>
      <c r="J4" s="4"/>
      <c r="K4" s="4"/>
      <c r="L4" s="210" t="s">
        <v>88</v>
      </c>
      <c r="M4" s="212"/>
    </row>
    <row r="5" spans="1:13" ht="60.75" customHeight="1" x14ac:dyDescent="0.25">
      <c r="A5" s="1"/>
      <c r="B5" s="1"/>
      <c r="C5" s="1"/>
      <c r="D5" s="1"/>
      <c r="E5" s="60"/>
      <c r="F5" s="1"/>
      <c r="G5" s="1"/>
      <c r="H5" s="338" t="s">
        <v>89</v>
      </c>
      <c r="I5" s="339"/>
      <c r="J5" s="339"/>
      <c r="K5" s="339"/>
      <c r="L5" s="339"/>
      <c r="M5" s="340"/>
    </row>
    <row r="6" spans="1:13" ht="39.75" customHeight="1" x14ac:dyDescent="0.25">
      <c r="A6" s="227" t="s">
        <v>90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ht="75.75" customHeight="1" x14ac:dyDescent="0.25">
      <c r="A7" s="330" t="s">
        <v>63</v>
      </c>
      <c r="B7" s="330" t="s">
        <v>23</v>
      </c>
      <c r="C7" s="332" t="s">
        <v>24</v>
      </c>
      <c r="D7" s="330" t="s">
        <v>25</v>
      </c>
      <c r="E7" s="225" t="s">
        <v>26</v>
      </c>
      <c r="F7" s="334" t="s">
        <v>91</v>
      </c>
      <c r="G7" s="292" t="s">
        <v>92</v>
      </c>
      <c r="H7" s="233"/>
      <c r="I7" s="233"/>
      <c r="J7" s="233"/>
      <c r="K7" s="296"/>
      <c r="L7" s="336" t="s">
        <v>93</v>
      </c>
      <c r="M7" s="330" t="s">
        <v>30</v>
      </c>
    </row>
    <row r="8" spans="1:13" ht="30.75" customHeight="1" x14ac:dyDescent="0.25">
      <c r="A8" s="331"/>
      <c r="B8" s="331"/>
      <c r="C8" s="333"/>
      <c r="D8" s="331"/>
      <c r="E8" s="226"/>
      <c r="F8" s="335"/>
      <c r="G8" s="20" t="s">
        <v>11</v>
      </c>
      <c r="H8" s="61" t="s">
        <v>12</v>
      </c>
      <c r="I8" s="61" t="s">
        <v>13</v>
      </c>
      <c r="J8" s="61" t="s">
        <v>14</v>
      </c>
      <c r="K8" s="61" t="s">
        <v>15</v>
      </c>
      <c r="L8" s="337"/>
      <c r="M8" s="331"/>
    </row>
    <row r="9" spans="1:13" x14ac:dyDescent="0.25">
      <c r="A9" s="53">
        <v>1</v>
      </c>
      <c r="B9" s="52">
        <v>2</v>
      </c>
      <c r="C9" s="52">
        <v>3</v>
      </c>
      <c r="D9" s="52">
        <v>4</v>
      </c>
      <c r="E9" s="53">
        <v>5</v>
      </c>
      <c r="F9" s="52">
        <v>6</v>
      </c>
      <c r="G9" s="52">
        <v>7</v>
      </c>
      <c r="H9" s="52">
        <v>8</v>
      </c>
      <c r="I9" s="52">
        <v>9</v>
      </c>
      <c r="J9" s="52">
        <v>10</v>
      </c>
      <c r="K9" s="52">
        <v>11</v>
      </c>
      <c r="L9" s="52">
        <v>12</v>
      </c>
      <c r="M9" s="52">
        <v>13</v>
      </c>
    </row>
    <row r="10" spans="1:13" ht="14.25" customHeight="1" x14ac:dyDescent="0.25">
      <c r="A10" s="286" t="s">
        <v>31</v>
      </c>
      <c r="B10" s="276" t="s">
        <v>94</v>
      </c>
      <c r="C10" s="216" t="s">
        <v>33</v>
      </c>
      <c r="D10" s="54" t="s">
        <v>43</v>
      </c>
      <c r="E10" s="24"/>
      <c r="F10" s="24">
        <f t="shared" ref="F10:F15" si="0">G10+H10+I10+J10+K10</f>
        <v>6600</v>
      </c>
      <c r="G10" s="24">
        <f t="shared" ref="G10:K11" si="1">G11</f>
        <v>1320</v>
      </c>
      <c r="H10" s="24">
        <f t="shared" si="1"/>
        <v>1320</v>
      </c>
      <c r="I10" s="24">
        <f t="shared" si="1"/>
        <v>1320</v>
      </c>
      <c r="J10" s="24">
        <f t="shared" si="1"/>
        <v>1320</v>
      </c>
      <c r="K10" s="24">
        <f t="shared" si="1"/>
        <v>1320</v>
      </c>
      <c r="L10" s="276" t="s">
        <v>95</v>
      </c>
      <c r="M10" s="276"/>
    </row>
    <row r="11" spans="1:13" ht="90.75" customHeight="1" x14ac:dyDescent="0.25">
      <c r="A11" s="288"/>
      <c r="B11" s="278"/>
      <c r="C11" s="218"/>
      <c r="D11" s="111" t="s">
        <v>160</v>
      </c>
      <c r="E11" s="62">
        <f>E12+E13+E17</f>
        <v>55072</v>
      </c>
      <c r="F11" s="24">
        <f t="shared" si="0"/>
        <v>6600</v>
      </c>
      <c r="G11" s="24">
        <f t="shared" si="1"/>
        <v>1320</v>
      </c>
      <c r="H11" s="24">
        <f t="shared" si="1"/>
        <v>1320</v>
      </c>
      <c r="I11" s="24">
        <f t="shared" si="1"/>
        <v>1320</v>
      </c>
      <c r="J11" s="24">
        <f t="shared" si="1"/>
        <v>1320</v>
      </c>
      <c r="K11" s="24">
        <f t="shared" si="1"/>
        <v>1320</v>
      </c>
      <c r="L11" s="278"/>
      <c r="M11" s="278"/>
    </row>
    <row r="12" spans="1:13" s="15" customFormat="1" ht="22.5" customHeight="1" x14ac:dyDescent="0.25">
      <c r="A12" s="279" t="s">
        <v>37</v>
      </c>
      <c r="B12" s="276" t="s">
        <v>129</v>
      </c>
      <c r="C12" s="216" t="s">
        <v>33</v>
      </c>
      <c r="D12" s="54" t="s">
        <v>43</v>
      </c>
      <c r="E12" s="62">
        <v>1320</v>
      </c>
      <c r="F12" s="24">
        <f t="shared" si="0"/>
        <v>6600</v>
      </c>
      <c r="G12" s="24">
        <f>G13+G14</f>
        <v>1320</v>
      </c>
      <c r="H12" s="24">
        <f>H13+H14</f>
        <v>1320</v>
      </c>
      <c r="I12" s="24">
        <f>I13+I14</f>
        <v>1320</v>
      </c>
      <c r="J12" s="24">
        <f>J13+J14</f>
        <v>1320</v>
      </c>
      <c r="K12" s="24">
        <f>K13+K14</f>
        <v>1320</v>
      </c>
      <c r="L12" s="59"/>
      <c r="M12" s="59"/>
    </row>
    <row r="13" spans="1:13" ht="41.25" customHeight="1" x14ac:dyDescent="0.25">
      <c r="A13" s="328"/>
      <c r="B13" s="277"/>
      <c r="C13" s="217"/>
      <c r="D13" s="111" t="s">
        <v>160</v>
      </c>
      <c r="E13" s="24">
        <v>1272</v>
      </c>
      <c r="F13" s="24">
        <f t="shared" si="0"/>
        <v>6360</v>
      </c>
      <c r="G13" s="24">
        <v>1272</v>
      </c>
      <c r="H13" s="24">
        <v>1272</v>
      </c>
      <c r="I13" s="24">
        <v>1272</v>
      </c>
      <c r="J13" s="24">
        <v>1272</v>
      </c>
      <c r="K13" s="24">
        <v>1272</v>
      </c>
      <c r="L13" s="54" t="s">
        <v>35</v>
      </c>
      <c r="M13" s="54"/>
    </row>
    <row r="14" spans="1:13" ht="39" customHeight="1" x14ac:dyDescent="0.25">
      <c r="A14" s="329"/>
      <c r="B14" s="278"/>
      <c r="C14" s="218"/>
      <c r="D14" s="111" t="s">
        <v>160</v>
      </c>
      <c r="E14" s="24">
        <v>48</v>
      </c>
      <c r="F14" s="24">
        <f t="shared" si="0"/>
        <v>240</v>
      </c>
      <c r="G14" s="24">
        <v>48</v>
      </c>
      <c r="H14" s="24">
        <v>48</v>
      </c>
      <c r="I14" s="24">
        <v>48</v>
      </c>
      <c r="J14" s="24">
        <v>48</v>
      </c>
      <c r="K14" s="24">
        <v>48</v>
      </c>
      <c r="L14" s="54" t="s">
        <v>96</v>
      </c>
      <c r="M14" s="54"/>
    </row>
    <row r="15" spans="1:13" ht="79.5" customHeight="1" x14ac:dyDescent="0.25">
      <c r="A15" s="63" t="s">
        <v>97</v>
      </c>
      <c r="B15" s="54" t="s">
        <v>98</v>
      </c>
      <c r="C15" s="21" t="s">
        <v>33</v>
      </c>
      <c r="D15" s="111" t="s">
        <v>160</v>
      </c>
      <c r="E15" s="24">
        <f>E16+E19</f>
        <v>111758</v>
      </c>
      <c r="F15" s="24">
        <f t="shared" si="0"/>
        <v>291781.40000000002</v>
      </c>
      <c r="G15" s="24">
        <f>G16+G19</f>
        <v>108270.9</v>
      </c>
      <c r="H15" s="24">
        <f>H16+H19</f>
        <v>43025.5</v>
      </c>
      <c r="I15" s="24">
        <f>I16+I19</f>
        <v>46085</v>
      </c>
      <c r="J15" s="24">
        <f>J16+J19</f>
        <v>47200</v>
      </c>
      <c r="K15" s="24">
        <f>K16+K19</f>
        <v>47200</v>
      </c>
      <c r="L15" s="54"/>
      <c r="M15" s="54"/>
    </row>
    <row r="16" spans="1:13" ht="21.75" customHeight="1" x14ac:dyDescent="0.25">
      <c r="A16" s="322" t="s">
        <v>44</v>
      </c>
      <c r="B16" s="276" t="s">
        <v>130</v>
      </c>
      <c r="C16" s="216" t="s">
        <v>33</v>
      </c>
      <c r="D16" s="54" t="s">
        <v>43</v>
      </c>
      <c r="E16" s="24">
        <f t="shared" ref="E16:K16" si="2">E17+E18</f>
        <v>111758</v>
      </c>
      <c r="F16" s="24">
        <f t="shared" si="2"/>
        <v>291781.40000000002</v>
      </c>
      <c r="G16" s="24">
        <f t="shared" si="2"/>
        <v>108270.9</v>
      </c>
      <c r="H16" s="24">
        <f t="shared" si="2"/>
        <v>43025.5</v>
      </c>
      <c r="I16" s="24">
        <f t="shared" si="2"/>
        <v>46085</v>
      </c>
      <c r="J16" s="24">
        <f t="shared" si="2"/>
        <v>47200</v>
      </c>
      <c r="K16" s="24">
        <f t="shared" si="2"/>
        <v>47200</v>
      </c>
      <c r="L16" s="54"/>
      <c r="M16" s="286"/>
    </row>
    <row r="17" spans="1:13" s="15" customFormat="1" ht="38.25" customHeight="1" x14ac:dyDescent="0.25">
      <c r="A17" s="323"/>
      <c r="B17" s="277"/>
      <c r="C17" s="217"/>
      <c r="D17" s="111" t="s">
        <v>160</v>
      </c>
      <c r="E17" s="62">
        <v>52480</v>
      </c>
      <c r="F17" s="24">
        <f>G17+H17+I17+J17+K17</f>
        <v>230798.1</v>
      </c>
      <c r="G17" s="24">
        <v>47287.6</v>
      </c>
      <c r="H17" s="24">
        <v>43025.5</v>
      </c>
      <c r="I17" s="97">
        <v>46085</v>
      </c>
      <c r="J17" s="97">
        <v>47200</v>
      </c>
      <c r="K17" s="97">
        <v>47200</v>
      </c>
      <c r="L17" s="54" t="s">
        <v>35</v>
      </c>
      <c r="M17" s="287"/>
    </row>
    <row r="18" spans="1:13" s="15" customFormat="1" ht="39" customHeight="1" x14ac:dyDescent="0.25">
      <c r="A18" s="324"/>
      <c r="B18" s="278"/>
      <c r="C18" s="218"/>
      <c r="D18" s="111" t="s">
        <v>160</v>
      </c>
      <c r="E18" s="24">
        <v>59278</v>
      </c>
      <c r="F18" s="24">
        <f>G18+H18+I18+J18+K18</f>
        <v>60983.3</v>
      </c>
      <c r="G18" s="24">
        <v>60983.3</v>
      </c>
      <c r="H18" s="24">
        <v>0</v>
      </c>
      <c r="I18" s="24">
        <v>0</v>
      </c>
      <c r="J18" s="24">
        <v>0</v>
      </c>
      <c r="K18" s="24">
        <v>0</v>
      </c>
      <c r="L18" s="54" t="s">
        <v>96</v>
      </c>
      <c r="M18" s="288"/>
    </row>
    <row r="19" spans="1:13" s="15" customFormat="1" ht="91.5" customHeight="1" x14ac:dyDescent="0.25">
      <c r="A19" s="64" t="s">
        <v>45</v>
      </c>
      <c r="B19" s="93" t="s">
        <v>131</v>
      </c>
      <c r="C19" s="21" t="s">
        <v>33</v>
      </c>
      <c r="D19" s="111" t="s">
        <v>160</v>
      </c>
      <c r="E19" s="24">
        <v>0</v>
      </c>
      <c r="F19" s="24">
        <f>G19+H19+I19+J19+K19</f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54" t="s">
        <v>35</v>
      </c>
      <c r="M19" s="53"/>
    </row>
    <row r="20" spans="1:13" s="15" customFormat="1" ht="91.5" customHeight="1" x14ac:dyDescent="0.25">
      <c r="A20" s="65" t="s">
        <v>75</v>
      </c>
      <c r="B20" s="55" t="s">
        <v>99</v>
      </c>
      <c r="C20" s="21" t="s">
        <v>33</v>
      </c>
      <c r="D20" s="111" t="s">
        <v>160</v>
      </c>
      <c r="E20" s="24">
        <v>0</v>
      </c>
      <c r="F20" s="24">
        <f t="shared" ref="F20:K20" si="3">F23</f>
        <v>3784.5</v>
      </c>
      <c r="G20" s="24">
        <f t="shared" si="3"/>
        <v>1164.5</v>
      </c>
      <c r="H20" s="24">
        <f t="shared" si="3"/>
        <v>2620</v>
      </c>
      <c r="I20" s="24">
        <f t="shared" si="3"/>
        <v>0</v>
      </c>
      <c r="J20" s="24">
        <f t="shared" si="3"/>
        <v>0</v>
      </c>
      <c r="K20" s="24">
        <f t="shared" si="3"/>
        <v>0</v>
      </c>
      <c r="L20" s="54" t="s">
        <v>35</v>
      </c>
      <c r="M20" s="66"/>
    </row>
    <row r="21" spans="1:13" s="15" customFormat="1" ht="46.5" customHeight="1" x14ac:dyDescent="0.25">
      <c r="A21" s="322" t="s">
        <v>77</v>
      </c>
      <c r="B21" s="325" t="s">
        <v>132</v>
      </c>
      <c r="C21" s="216" t="s">
        <v>33</v>
      </c>
      <c r="D21" s="67" t="s">
        <v>43</v>
      </c>
      <c r="E21" s="24">
        <v>0</v>
      </c>
      <c r="F21" s="24">
        <f t="shared" ref="F21:K21" si="4">F22+F23</f>
        <v>3784.5</v>
      </c>
      <c r="G21" s="24">
        <f t="shared" si="4"/>
        <v>1164.5</v>
      </c>
      <c r="H21" s="24">
        <f t="shared" si="4"/>
        <v>2620</v>
      </c>
      <c r="I21" s="24">
        <f t="shared" si="4"/>
        <v>0</v>
      </c>
      <c r="J21" s="24">
        <f t="shared" si="4"/>
        <v>0</v>
      </c>
      <c r="K21" s="24">
        <f t="shared" si="4"/>
        <v>0</v>
      </c>
      <c r="L21" s="286"/>
      <c r="M21" s="286"/>
    </row>
    <row r="22" spans="1:13" s="15" customFormat="1" ht="50.25" customHeight="1" x14ac:dyDescent="0.25">
      <c r="A22" s="323"/>
      <c r="B22" s="326"/>
      <c r="C22" s="217"/>
      <c r="D22" s="67" t="s">
        <v>17</v>
      </c>
      <c r="E22" s="24">
        <v>0</v>
      </c>
      <c r="F22" s="24">
        <f>G22+H22+I22+J22+K22</f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87"/>
      <c r="M22" s="287"/>
    </row>
    <row r="23" spans="1:13" s="15" customFormat="1" ht="43.5" customHeight="1" x14ac:dyDescent="0.25">
      <c r="A23" s="324"/>
      <c r="B23" s="327"/>
      <c r="C23" s="218"/>
      <c r="D23" s="111" t="s">
        <v>160</v>
      </c>
      <c r="E23" s="24">
        <v>0</v>
      </c>
      <c r="F23" s="24">
        <f>G23+H23+I23+J23+K23</f>
        <v>3784.5</v>
      </c>
      <c r="G23" s="24">
        <v>1164.5</v>
      </c>
      <c r="H23" s="95">
        <v>2620</v>
      </c>
      <c r="I23" s="24">
        <v>0</v>
      </c>
      <c r="J23" s="24">
        <v>0</v>
      </c>
      <c r="K23" s="24">
        <v>0</v>
      </c>
      <c r="L23" s="288"/>
      <c r="M23" s="288"/>
    </row>
    <row r="24" spans="1:13" ht="16.5" customHeight="1" x14ac:dyDescent="0.25">
      <c r="A24" s="239" t="s">
        <v>100</v>
      </c>
      <c r="B24" s="276" t="s">
        <v>101</v>
      </c>
      <c r="C24" s="216" t="s">
        <v>33</v>
      </c>
      <c r="D24" s="54" t="s">
        <v>43</v>
      </c>
      <c r="E24" s="24">
        <f>E25</f>
        <v>0</v>
      </c>
      <c r="F24" s="24">
        <f t="shared" ref="F24:K24" si="5">F25+F26+F27</f>
        <v>0</v>
      </c>
      <c r="G24" s="24">
        <f t="shared" si="5"/>
        <v>0</v>
      </c>
      <c r="H24" s="24">
        <f t="shared" si="5"/>
        <v>0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316" t="s">
        <v>35</v>
      </c>
      <c r="M24" s="286"/>
    </row>
    <row r="25" spans="1:13" ht="38.25" customHeight="1" x14ac:dyDescent="0.25">
      <c r="A25" s="274"/>
      <c r="B25" s="277"/>
      <c r="C25" s="217"/>
      <c r="D25" s="54" t="s">
        <v>58</v>
      </c>
      <c r="E25" s="62">
        <v>0</v>
      </c>
      <c r="F25" s="24">
        <f>G25+H25+I25+J25+K25</f>
        <v>0</v>
      </c>
      <c r="G25" s="62">
        <f t="shared" ref="G25:K27" si="6">G29</f>
        <v>0</v>
      </c>
      <c r="H25" s="62">
        <f t="shared" si="6"/>
        <v>0</v>
      </c>
      <c r="I25" s="62">
        <f t="shared" si="6"/>
        <v>0</v>
      </c>
      <c r="J25" s="62">
        <f t="shared" si="6"/>
        <v>0</v>
      </c>
      <c r="K25" s="62">
        <f t="shared" si="6"/>
        <v>0</v>
      </c>
      <c r="L25" s="317"/>
      <c r="M25" s="287"/>
    </row>
    <row r="26" spans="1:13" ht="52.5" customHeight="1" x14ac:dyDescent="0.25">
      <c r="A26" s="274"/>
      <c r="B26" s="277"/>
      <c r="C26" s="217"/>
      <c r="D26" s="54" t="s">
        <v>17</v>
      </c>
      <c r="E26" s="62">
        <v>0</v>
      </c>
      <c r="F26" s="24">
        <f>G26+H26+I26+J26+K26</f>
        <v>0</v>
      </c>
      <c r="G26" s="62">
        <f t="shared" si="6"/>
        <v>0</v>
      </c>
      <c r="H26" s="62">
        <f t="shared" si="6"/>
        <v>0</v>
      </c>
      <c r="I26" s="62">
        <f t="shared" si="6"/>
        <v>0</v>
      </c>
      <c r="J26" s="62">
        <f t="shared" si="6"/>
        <v>0</v>
      </c>
      <c r="K26" s="62">
        <f t="shared" si="6"/>
        <v>0</v>
      </c>
      <c r="L26" s="317"/>
      <c r="M26" s="287"/>
    </row>
    <row r="27" spans="1:13" ht="37.5" customHeight="1" x14ac:dyDescent="0.25">
      <c r="A27" s="275"/>
      <c r="B27" s="278"/>
      <c r="C27" s="218"/>
      <c r="D27" s="111" t="s">
        <v>160</v>
      </c>
      <c r="E27" s="62">
        <v>0</v>
      </c>
      <c r="F27" s="24">
        <f>G27+H27+I27+J27+K27</f>
        <v>0</v>
      </c>
      <c r="G27" s="62">
        <f t="shared" si="6"/>
        <v>0</v>
      </c>
      <c r="H27" s="62">
        <f t="shared" si="6"/>
        <v>0</v>
      </c>
      <c r="I27" s="62">
        <f t="shared" si="6"/>
        <v>0</v>
      </c>
      <c r="J27" s="62">
        <f t="shared" si="6"/>
        <v>0</v>
      </c>
      <c r="K27" s="62">
        <f t="shared" si="6"/>
        <v>0</v>
      </c>
      <c r="L27" s="318"/>
      <c r="M27" s="288"/>
    </row>
    <row r="28" spans="1:13" ht="15.75" x14ac:dyDescent="0.25">
      <c r="A28" s="286" t="s">
        <v>102</v>
      </c>
      <c r="B28" s="276" t="s">
        <v>133</v>
      </c>
      <c r="C28" s="216"/>
      <c r="D28" s="54" t="s">
        <v>43</v>
      </c>
      <c r="E28" s="62">
        <f t="shared" ref="E28:K28" si="7">E29+E30+E31</f>
        <v>0</v>
      </c>
      <c r="F28" s="24">
        <f t="shared" si="7"/>
        <v>0</v>
      </c>
      <c r="G28" s="24">
        <f t="shared" si="7"/>
        <v>0</v>
      </c>
      <c r="H28" s="24">
        <f t="shared" si="7"/>
        <v>0</v>
      </c>
      <c r="I28" s="24">
        <f t="shared" si="7"/>
        <v>0</v>
      </c>
      <c r="J28" s="24">
        <f t="shared" si="7"/>
        <v>0</v>
      </c>
      <c r="K28" s="24">
        <f t="shared" si="7"/>
        <v>0</v>
      </c>
      <c r="L28" s="316" t="s">
        <v>35</v>
      </c>
      <c r="M28" s="319"/>
    </row>
    <row r="29" spans="1:13" ht="38.25" x14ac:dyDescent="0.25">
      <c r="A29" s="287"/>
      <c r="B29" s="277"/>
      <c r="C29" s="217"/>
      <c r="D29" s="54" t="s">
        <v>58</v>
      </c>
      <c r="E29" s="62">
        <v>0</v>
      </c>
      <c r="F29" s="24">
        <f>G29+H29+I29+J29+K29</f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317"/>
      <c r="M29" s="320"/>
    </row>
    <row r="30" spans="1:13" ht="42" customHeight="1" x14ac:dyDescent="0.25">
      <c r="A30" s="287"/>
      <c r="B30" s="277"/>
      <c r="C30" s="217"/>
      <c r="D30" s="54" t="s">
        <v>17</v>
      </c>
      <c r="E30" s="62">
        <v>0</v>
      </c>
      <c r="F30" s="24">
        <f>G30+H30+I30+J30+K30</f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317"/>
      <c r="M30" s="320"/>
    </row>
    <row r="31" spans="1:13" ht="38.25" x14ac:dyDescent="0.25">
      <c r="A31" s="288"/>
      <c r="B31" s="278"/>
      <c r="C31" s="218"/>
      <c r="D31" s="111" t="s">
        <v>160</v>
      </c>
      <c r="E31" s="62">
        <v>0</v>
      </c>
      <c r="F31" s="24">
        <f>G31+H31+I31+J31+K31</f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318"/>
      <c r="M31" s="321"/>
    </row>
    <row r="32" spans="1:13" ht="15.75" x14ac:dyDescent="0.25">
      <c r="L32" s="68"/>
      <c r="M32" s="109" t="s">
        <v>161</v>
      </c>
    </row>
    <row r="33" spans="11:12" x14ac:dyDescent="0.25">
      <c r="K33" s="69"/>
      <c r="L33" s="69"/>
    </row>
  </sheetData>
  <mergeCells count="42">
    <mergeCell ref="H1:M1"/>
    <mergeCell ref="J2:M2"/>
    <mergeCell ref="L3:M3"/>
    <mergeCell ref="L4:M4"/>
    <mergeCell ref="H5:M5"/>
    <mergeCell ref="A6:M6"/>
    <mergeCell ref="A7:A8"/>
    <mergeCell ref="B7:B8"/>
    <mergeCell ref="C7:C8"/>
    <mergeCell ref="D7:D8"/>
    <mergeCell ref="E7:E8"/>
    <mergeCell ref="F7:F8"/>
    <mergeCell ref="G7:K7"/>
    <mergeCell ref="L7:L8"/>
    <mergeCell ref="M7:M8"/>
    <mergeCell ref="A10:A11"/>
    <mergeCell ref="B10:B11"/>
    <mergeCell ref="C10:C11"/>
    <mergeCell ref="L10:L11"/>
    <mergeCell ref="M10:M11"/>
    <mergeCell ref="A12:A14"/>
    <mergeCell ref="B12:B14"/>
    <mergeCell ref="C12:C14"/>
    <mergeCell ref="A16:A18"/>
    <mergeCell ref="B16:B18"/>
    <mergeCell ref="C16:C18"/>
    <mergeCell ref="M16:M18"/>
    <mergeCell ref="A21:A23"/>
    <mergeCell ref="B21:B23"/>
    <mergeCell ref="C21:C23"/>
    <mergeCell ref="L21:L23"/>
    <mergeCell ref="M21:M23"/>
    <mergeCell ref="A24:A27"/>
    <mergeCell ref="B24:B27"/>
    <mergeCell ref="C24:C27"/>
    <mergeCell ref="L24:L27"/>
    <mergeCell ref="M24:M27"/>
    <mergeCell ref="A28:A31"/>
    <mergeCell ref="B28:B31"/>
    <mergeCell ref="C28:C31"/>
    <mergeCell ref="L28:L31"/>
    <mergeCell ref="M28:M31"/>
  </mergeCells>
  <pageMargins left="0.51181102362204722" right="0" top="0.51181102362204722" bottom="0.35433070866141736" header="0.31496062992125984" footer="0.35433070866141736"/>
  <pageSetup scale="65" firstPageNumber="42" fitToHeight="0" orientation="landscape" useFirstPageNumber="1" r:id="rId1"/>
  <headerFooter differentOddEven="1" differentFirst="1">
    <evenHeader>&amp;C&amp;P</evenHeader>
    <firstHeader>&amp;C&amp;P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7" sqref="L7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207" t="s">
        <v>154</v>
      </c>
      <c r="I1" s="208"/>
      <c r="J1" s="209"/>
    </row>
    <row r="2" spans="1:10" ht="18.75" x14ac:dyDescent="0.3">
      <c r="E2" s="184" t="s">
        <v>103</v>
      </c>
      <c r="F2" s="185"/>
      <c r="G2" s="185"/>
      <c r="H2" s="185"/>
      <c r="I2" s="185"/>
      <c r="J2" s="186"/>
    </row>
    <row r="3" spans="1:10" ht="18.75" x14ac:dyDescent="0.3">
      <c r="E3" s="1"/>
      <c r="F3" s="1"/>
      <c r="G3" s="2"/>
      <c r="H3" s="210" t="s">
        <v>155</v>
      </c>
      <c r="I3" s="211"/>
      <c r="J3" s="212"/>
    </row>
    <row r="4" spans="1:10" ht="21" customHeight="1" x14ac:dyDescent="0.25">
      <c r="F4" s="357" t="s">
        <v>104</v>
      </c>
      <c r="G4" s="358"/>
      <c r="H4" s="358"/>
      <c r="I4" s="358"/>
      <c r="J4" s="359"/>
    </row>
    <row r="5" spans="1:10" ht="53.25" customHeight="1" x14ac:dyDescent="0.25">
      <c r="F5" s="360"/>
      <c r="G5" s="361"/>
      <c r="H5" s="361"/>
      <c r="I5" s="361"/>
      <c r="J5" s="362"/>
    </row>
    <row r="7" spans="1:10" ht="57.75" customHeight="1" x14ac:dyDescent="0.25">
      <c r="A7" s="187" t="s">
        <v>105</v>
      </c>
      <c r="B7" s="188"/>
      <c r="C7" s="188"/>
      <c r="D7" s="188"/>
      <c r="E7" s="188"/>
      <c r="F7" s="188"/>
      <c r="G7" s="188"/>
      <c r="H7" s="188"/>
      <c r="I7" s="188"/>
      <c r="J7" s="189"/>
    </row>
    <row r="8" spans="1:10" ht="39.75" customHeight="1" x14ac:dyDescent="0.25">
      <c r="A8" s="70" t="s">
        <v>4</v>
      </c>
      <c r="B8" s="341" t="s">
        <v>106</v>
      </c>
      <c r="C8" s="342"/>
      <c r="D8" s="342"/>
      <c r="E8" s="342"/>
      <c r="F8" s="342"/>
      <c r="G8" s="342"/>
      <c r="H8" s="342"/>
      <c r="I8" s="342"/>
      <c r="J8" s="343"/>
    </row>
    <row r="9" spans="1:10" ht="17.25" customHeight="1" x14ac:dyDescent="0.25">
      <c r="A9" s="344" t="s">
        <v>82</v>
      </c>
      <c r="B9" s="347" t="s">
        <v>7</v>
      </c>
      <c r="C9" s="348"/>
      <c r="D9" s="351" t="s">
        <v>55</v>
      </c>
      <c r="E9" s="347" t="s">
        <v>9</v>
      </c>
      <c r="F9" s="353"/>
      <c r="G9" s="353"/>
      <c r="H9" s="353"/>
      <c r="I9" s="353"/>
      <c r="J9" s="354"/>
    </row>
    <row r="10" spans="1:10" ht="33" customHeight="1" x14ac:dyDescent="0.25">
      <c r="A10" s="345"/>
      <c r="B10" s="349"/>
      <c r="C10" s="350"/>
      <c r="D10" s="352"/>
      <c r="E10" s="71" t="s">
        <v>56</v>
      </c>
      <c r="F10" s="16" t="s">
        <v>11</v>
      </c>
      <c r="G10" s="43" t="s">
        <v>12</v>
      </c>
      <c r="H10" s="43" t="s">
        <v>13</v>
      </c>
      <c r="I10" s="43" t="s">
        <v>14</v>
      </c>
      <c r="J10" s="43" t="s">
        <v>15</v>
      </c>
    </row>
    <row r="11" spans="1:10" ht="32.85" customHeight="1" x14ac:dyDescent="0.25">
      <c r="A11" s="345"/>
      <c r="B11" s="347" t="s">
        <v>107</v>
      </c>
      <c r="C11" s="348"/>
      <c r="D11" s="72" t="s">
        <v>57</v>
      </c>
      <c r="E11" s="73">
        <f>F11+G11+H11+I11+J11</f>
        <v>92058.6</v>
      </c>
      <c r="F11" s="74">
        <f>F13</f>
        <v>18046</v>
      </c>
      <c r="G11" s="74">
        <f>G12+G13</f>
        <v>18200.3</v>
      </c>
      <c r="H11" s="74">
        <f>H12+H13</f>
        <v>18244</v>
      </c>
      <c r="I11" s="74">
        <f>I12+I13</f>
        <v>18258.3</v>
      </c>
      <c r="J11" s="73">
        <f>J12+J13</f>
        <v>19310</v>
      </c>
    </row>
    <row r="12" spans="1:10" ht="26.85" customHeight="1" x14ac:dyDescent="0.25">
      <c r="A12" s="345"/>
      <c r="B12" s="355"/>
      <c r="C12" s="356"/>
      <c r="D12" s="75" t="s">
        <v>108</v>
      </c>
      <c r="E12" s="73">
        <f>F12+G12+H12+I12+J12</f>
        <v>0</v>
      </c>
      <c r="F12" s="76">
        <f>'Приложение к подпрограмме IV'!G11</f>
        <v>0</v>
      </c>
      <c r="G12" s="76">
        <f>'Приложение к подпрограмме IV'!H11</f>
        <v>0</v>
      </c>
      <c r="H12" s="76">
        <f>'Приложение к подпрограмме IV'!I11</f>
        <v>0</v>
      </c>
      <c r="I12" s="76">
        <f>'Приложение к подпрограмме IV'!J11</f>
        <v>0</v>
      </c>
      <c r="J12" s="76">
        <f>'Приложение к подпрограмме IV'!K11</f>
        <v>0</v>
      </c>
    </row>
    <row r="13" spans="1:10" ht="24" x14ac:dyDescent="0.25">
      <c r="A13" s="346"/>
      <c r="B13" s="349"/>
      <c r="C13" s="350"/>
      <c r="D13" s="77" t="s">
        <v>18</v>
      </c>
      <c r="E13" s="78">
        <f>F13+G13+H13+I13+J13</f>
        <v>92058.6</v>
      </c>
      <c r="F13" s="73">
        <f>'Приложение к подпрограмме IV'!G10</f>
        <v>18046</v>
      </c>
      <c r="G13" s="73">
        <f>'Приложение к подпрограмме IV'!H10</f>
        <v>18200.3</v>
      </c>
      <c r="H13" s="73">
        <f>'Приложение к подпрограмме IV'!I10</f>
        <v>18244</v>
      </c>
      <c r="I13" s="73">
        <f>'Приложение к подпрограмме IV'!J10</f>
        <v>18258.3</v>
      </c>
      <c r="J13" s="73">
        <f>'Приложение к подпрограмме IV'!K10</f>
        <v>19310</v>
      </c>
    </row>
    <row r="14" spans="1:10" x14ac:dyDescent="0.25">
      <c r="J14" s="12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A6" sqref="A6:M6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184" t="s">
        <v>109</v>
      </c>
      <c r="L1" s="185"/>
      <c r="M1" s="186"/>
    </row>
    <row r="2" spans="1:20" ht="18.75" x14ac:dyDescent="0.3">
      <c r="H2" s="184" t="s">
        <v>103</v>
      </c>
      <c r="I2" s="185"/>
      <c r="J2" s="185"/>
      <c r="K2" s="185"/>
      <c r="L2" s="185"/>
      <c r="M2" s="186"/>
    </row>
    <row r="3" spans="1:20" ht="18.75" x14ac:dyDescent="0.3">
      <c r="H3" s="1"/>
      <c r="I3" s="1"/>
      <c r="J3" s="2"/>
      <c r="K3" s="210" t="s">
        <v>156</v>
      </c>
      <c r="L3" s="211"/>
      <c r="M3" s="212"/>
    </row>
    <row r="4" spans="1:20" ht="15.75" customHeight="1" x14ac:dyDescent="0.25">
      <c r="J4" s="235" t="s">
        <v>110</v>
      </c>
      <c r="K4" s="251"/>
      <c r="L4" s="251"/>
      <c r="M4" s="252"/>
      <c r="N4" s="30"/>
      <c r="O4" s="30"/>
      <c r="P4" s="30"/>
      <c r="Q4" s="30"/>
      <c r="R4" s="30"/>
      <c r="S4" s="30"/>
      <c r="T4" s="30"/>
    </row>
    <row r="5" spans="1:20" ht="79.5" customHeight="1" x14ac:dyDescent="0.25">
      <c r="J5" s="253"/>
      <c r="K5" s="254"/>
      <c r="L5" s="254"/>
      <c r="M5" s="255"/>
      <c r="N5" s="30"/>
      <c r="O5" s="30"/>
      <c r="P5" s="30"/>
      <c r="Q5" s="30"/>
      <c r="R5" s="30"/>
      <c r="S5" s="30"/>
      <c r="T5" s="30"/>
    </row>
    <row r="6" spans="1:20" ht="38.25" customHeight="1" x14ac:dyDescent="0.25">
      <c r="A6" s="187" t="s">
        <v>111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9"/>
      <c r="N6" s="30"/>
      <c r="O6" s="30"/>
      <c r="P6" s="30"/>
      <c r="Q6" s="30"/>
      <c r="R6" s="30"/>
      <c r="S6" s="30"/>
      <c r="T6" s="30"/>
    </row>
    <row r="7" spans="1:20" ht="29.25" customHeight="1" x14ac:dyDescent="0.25">
      <c r="A7" s="330" t="s">
        <v>112</v>
      </c>
      <c r="B7" s="330" t="s">
        <v>23</v>
      </c>
      <c r="C7" s="230" t="s">
        <v>24</v>
      </c>
      <c r="D7" s="330" t="s">
        <v>25</v>
      </c>
      <c r="E7" s="230" t="s">
        <v>26</v>
      </c>
      <c r="F7" s="330" t="s">
        <v>113</v>
      </c>
      <c r="G7" s="232" t="s">
        <v>114</v>
      </c>
      <c r="H7" s="233"/>
      <c r="I7" s="233"/>
      <c r="J7" s="233"/>
      <c r="K7" s="234"/>
      <c r="L7" s="334" t="s">
        <v>29</v>
      </c>
      <c r="M7" s="292" t="s">
        <v>30</v>
      </c>
      <c r="N7" s="79"/>
      <c r="O7" s="30"/>
      <c r="P7" s="30"/>
      <c r="Q7" s="30"/>
      <c r="R7" s="30"/>
      <c r="S7" s="30"/>
      <c r="T7" s="30"/>
    </row>
    <row r="8" spans="1:20" ht="105.75" customHeight="1" x14ac:dyDescent="0.25">
      <c r="A8" s="331"/>
      <c r="B8" s="331"/>
      <c r="C8" s="231"/>
      <c r="D8" s="331"/>
      <c r="E8" s="231"/>
      <c r="F8" s="331"/>
      <c r="G8" s="16" t="s">
        <v>11</v>
      </c>
      <c r="H8" s="43" t="s">
        <v>12</v>
      </c>
      <c r="I8" s="43" t="s">
        <v>13</v>
      </c>
      <c r="J8" s="43" t="s">
        <v>14</v>
      </c>
      <c r="K8" s="43" t="s">
        <v>15</v>
      </c>
      <c r="L8" s="335"/>
      <c r="M8" s="293"/>
      <c r="N8" s="79"/>
      <c r="O8" s="30"/>
      <c r="P8" s="30"/>
      <c r="Q8" s="30"/>
      <c r="R8" s="30"/>
      <c r="S8" s="30"/>
      <c r="T8" s="30"/>
    </row>
    <row r="9" spans="1:20" ht="17.25" customHeight="1" x14ac:dyDescent="0.25">
      <c r="A9" s="51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7</v>
      </c>
      <c r="H9" s="51">
        <v>8</v>
      </c>
      <c r="I9" s="51">
        <v>9</v>
      </c>
      <c r="J9" s="51">
        <v>10</v>
      </c>
      <c r="K9" s="51">
        <v>11</v>
      </c>
      <c r="L9" s="17">
        <v>12</v>
      </c>
      <c r="M9" s="51">
        <v>13</v>
      </c>
      <c r="N9" s="79"/>
      <c r="O9" s="30"/>
      <c r="P9" s="30"/>
      <c r="Q9" s="30"/>
      <c r="R9" s="30"/>
      <c r="S9" s="30"/>
      <c r="T9" s="30"/>
    </row>
    <row r="10" spans="1:20" ht="39.75" customHeight="1" x14ac:dyDescent="0.25">
      <c r="A10" s="261" t="s">
        <v>31</v>
      </c>
      <c r="B10" s="367" t="s">
        <v>115</v>
      </c>
      <c r="C10" s="363" t="s">
        <v>33</v>
      </c>
      <c r="D10" s="80" t="s">
        <v>116</v>
      </c>
      <c r="E10" s="81">
        <f>E11+E12</f>
        <v>0</v>
      </c>
      <c r="F10" s="82">
        <f t="shared" ref="F10:F18" si="0">G10+H10+I10+J10+K10</f>
        <v>92058.6</v>
      </c>
      <c r="G10" s="81">
        <f>G11+G12</f>
        <v>18046</v>
      </c>
      <c r="H10" s="81">
        <f>H11+H12</f>
        <v>18200.3</v>
      </c>
      <c r="I10" s="81">
        <f>I11+I12</f>
        <v>18244</v>
      </c>
      <c r="J10" s="81">
        <f>J11+J12</f>
        <v>18258.3</v>
      </c>
      <c r="K10" s="83">
        <f>K11+K12</f>
        <v>19310</v>
      </c>
      <c r="L10" s="258" t="s">
        <v>117</v>
      </c>
      <c r="M10" s="276"/>
      <c r="N10" s="79"/>
      <c r="O10" s="30"/>
      <c r="P10" s="30"/>
      <c r="Q10" s="30"/>
      <c r="R10" s="30"/>
      <c r="S10" s="30"/>
      <c r="T10" s="30"/>
    </row>
    <row r="11" spans="1:20" ht="51.75" customHeight="1" x14ac:dyDescent="0.25">
      <c r="A11" s="287"/>
      <c r="B11" s="326"/>
      <c r="C11" s="364"/>
      <c r="D11" s="84" t="s">
        <v>17</v>
      </c>
      <c r="E11" s="81">
        <v>0</v>
      </c>
      <c r="F11" s="82">
        <f t="shared" si="0"/>
        <v>0</v>
      </c>
      <c r="G11" s="81">
        <f t="shared" ref="G11:K12" si="1">G14+G17</f>
        <v>0</v>
      </c>
      <c r="H11" s="81">
        <f t="shared" si="1"/>
        <v>0</v>
      </c>
      <c r="I11" s="81">
        <f t="shared" si="1"/>
        <v>0</v>
      </c>
      <c r="J11" s="81">
        <f t="shared" si="1"/>
        <v>0</v>
      </c>
      <c r="K11" s="81">
        <f t="shared" si="1"/>
        <v>0</v>
      </c>
      <c r="L11" s="277"/>
      <c r="M11" s="277"/>
      <c r="N11" s="79"/>
      <c r="O11" s="30"/>
      <c r="P11" s="30"/>
      <c r="Q11" s="30"/>
      <c r="R11" s="30"/>
      <c r="S11" s="30"/>
      <c r="T11" s="30"/>
    </row>
    <row r="12" spans="1:20" ht="51.75" customHeight="1" x14ac:dyDescent="0.25">
      <c r="A12" s="288"/>
      <c r="B12" s="368"/>
      <c r="C12" s="365"/>
      <c r="D12" s="55" t="s">
        <v>18</v>
      </c>
      <c r="E12" s="85">
        <v>0</v>
      </c>
      <c r="F12" s="82">
        <f t="shared" si="0"/>
        <v>92058.6</v>
      </c>
      <c r="G12" s="85">
        <f t="shared" si="1"/>
        <v>18046</v>
      </c>
      <c r="H12" s="85">
        <f t="shared" si="1"/>
        <v>18200.3</v>
      </c>
      <c r="I12" s="85">
        <f t="shared" si="1"/>
        <v>18244</v>
      </c>
      <c r="J12" s="85">
        <f t="shared" si="1"/>
        <v>18258.3</v>
      </c>
      <c r="K12" s="85">
        <f t="shared" si="1"/>
        <v>19310</v>
      </c>
      <c r="L12" s="366"/>
      <c r="M12" s="278"/>
      <c r="N12" s="79"/>
      <c r="O12" s="30"/>
      <c r="P12" s="30"/>
      <c r="Q12" s="30"/>
      <c r="R12" s="30"/>
      <c r="S12" s="30"/>
      <c r="T12" s="30"/>
    </row>
    <row r="13" spans="1:20" ht="51.75" customHeight="1" x14ac:dyDescent="0.25">
      <c r="A13" s="286" t="s">
        <v>37</v>
      </c>
      <c r="B13" s="276" t="s">
        <v>142</v>
      </c>
      <c r="C13" s="363" t="s">
        <v>33</v>
      </c>
      <c r="D13" s="80" t="s">
        <v>116</v>
      </c>
      <c r="E13" s="85">
        <v>0</v>
      </c>
      <c r="F13" s="81">
        <f t="shared" si="0"/>
        <v>90352.6</v>
      </c>
      <c r="G13" s="81">
        <f>G14+G15</f>
        <v>17740</v>
      </c>
      <c r="H13" s="81">
        <f>H14+H15</f>
        <v>17850.3</v>
      </c>
      <c r="I13" s="81">
        <f>I14+I15</f>
        <v>17894</v>
      </c>
      <c r="J13" s="81">
        <f>J14+J15</f>
        <v>17908.3</v>
      </c>
      <c r="K13" s="81">
        <f>K14+K15</f>
        <v>18960</v>
      </c>
      <c r="L13" s="258" t="s">
        <v>117</v>
      </c>
      <c r="M13" s="276"/>
      <c r="N13" s="79"/>
      <c r="O13" s="30"/>
      <c r="P13" s="30"/>
      <c r="Q13" s="30"/>
      <c r="R13" s="30"/>
      <c r="S13" s="30"/>
      <c r="T13" s="30"/>
    </row>
    <row r="14" spans="1:20" ht="51.75" customHeight="1" x14ac:dyDescent="0.25">
      <c r="A14" s="287"/>
      <c r="B14" s="277"/>
      <c r="C14" s="364"/>
      <c r="D14" s="86" t="s">
        <v>17</v>
      </c>
      <c r="E14" s="85">
        <v>0</v>
      </c>
      <c r="F14" s="81">
        <f t="shared" si="0"/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277"/>
      <c r="M14" s="277"/>
      <c r="N14" s="79"/>
      <c r="O14" s="30"/>
      <c r="P14" s="30"/>
      <c r="Q14" s="30"/>
      <c r="R14" s="30"/>
      <c r="S14" s="30"/>
      <c r="T14" s="30"/>
    </row>
    <row r="15" spans="1:20" ht="51.75" customHeight="1" x14ac:dyDescent="0.25">
      <c r="A15" s="288"/>
      <c r="B15" s="278"/>
      <c r="C15" s="365"/>
      <c r="D15" s="55" t="s">
        <v>18</v>
      </c>
      <c r="E15" s="85">
        <v>18337</v>
      </c>
      <c r="F15" s="81">
        <f t="shared" si="0"/>
        <v>90352.6</v>
      </c>
      <c r="G15" s="91">
        <v>17740</v>
      </c>
      <c r="H15" s="91">
        <v>17850.3</v>
      </c>
      <c r="I15" s="91">
        <v>17894</v>
      </c>
      <c r="J15" s="91">
        <v>17908.3</v>
      </c>
      <c r="K15" s="91">
        <v>18960</v>
      </c>
      <c r="L15" s="366"/>
      <c r="M15" s="278"/>
      <c r="N15" s="79"/>
      <c r="O15" s="30"/>
      <c r="P15" s="30"/>
      <c r="Q15" s="30"/>
      <c r="R15" s="30"/>
      <c r="S15" s="30"/>
      <c r="T15" s="30"/>
    </row>
    <row r="16" spans="1:20" ht="51.75" customHeight="1" x14ac:dyDescent="0.25">
      <c r="A16" s="286" t="s">
        <v>39</v>
      </c>
      <c r="B16" s="276" t="s">
        <v>143</v>
      </c>
      <c r="C16" s="216" t="s">
        <v>33</v>
      </c>
      <c r="D16" s="87" t="s">
        <v>116</v>
      </c>
      <c r="E16" s="85">
        <v>0</v>
      </c>
      <c r="F16" s="81">
        <f t="shared" si="0"/>
        <v>1706</v>
      </c>
      <c r="G16" s="81">
        <f>G17+G18</f>
        <v>306</v>
      </c>
      <c r="H16" s="81">
        <f>H17+H18</f>
        <v>350</v>
      </c>
      <c r="I16" s="81">
        <f>I17+I18</f>
        <v>350</v>
      </c>
      <c r="J16" s="81">
        <f>J17+J18</f>
        <v>350</v>
      </c>
      <c r="K16" s="81">
        <f>K17+K18</f>
        <v>350</v>
      </c>
      <c r="L16" s="276" t="s">
        <v>35</v>
      </c>
      <c r="M16" s="276"/>
      <c r="N16" s="79"/>
      <c r="O16" s="30"/>
      <c r="P16" s="30"/>
      <c r="Q16" s="30"/>
      <c r="R16" s="30"/>
      <c r="S16" s="30"/>
      <c r="T16" s="30"/>
    </row>
    <row r="17" spans="1:20" ht="51.75" customHeight="1" x14ac:dyDescent="0.25">
      <c r="A17" s="287"/>
      <c r="B17" s="277"/>
      <c r="C17" s="217"/>
      <c r="D17" s="88" t="s">
        <v>17</v>
      </c>
      <c r="E17" s="85">
        <v>0</v>
      </c>
      <c r="F17" s="81">
        <f t="shared" si="0"/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277"/>
      <c r="M17" s="277"/>
      <c r="N17" s="79"/>
      <c r="O17" s="30"/>
      <c r="P17" s="30"/>
      <c r="Q17" s="30"/>
      <c r="R17" s="30"/>
      <c r="S17" s="30"/>
      <c r="T17" s="30"/>
    </row>
    <row r="18" spans="1:20" ht="51.75" customHeight="1" x14ac:dyDescent="0.25">
      <c r="A18" s="288"/>
      <c r="B18" s="278"/>
      <c r="C18" s="218"/>
      <c r="D18" s="55" t="s">
        <v>18</v>
      </c>
      <c r="E18" s="81">
        <v>0</v>
      </c>
      <c r="F18" s="81">
        <f t="shared" si="0"/>
        <v>1706</v>
      </c>
      <c r="G18" s="91">
        <v>306</v>
      </c>
      <c r="H18" s="91">
        <v>350</v>
      </c>
      <c r="I18" s="91">
        <v>350</v>
      </c>
      <c r="J18" s="91">
        <v>350</v>
      </c>
      <c r="K18" s="91">
        <v>350</v>
      </c>
      <c r="L18" s="278"/>
      <c r="M18" s="278"/>
      <c r="N18" s="79"/>
      <c r="O18" s="30"/>
      <c r="P18" s="30"/>
      <c r="Q18" s="30"/>
      <c r="R18" s="30"/>
      <c r="S18" s="30"/>
      <c r="T18" s="30"/>
    </row>
    <row r="19" spans="1:20" x14ac:dyDescent="0.25">
      <c r="A19" s="89"/>
      <c r="B19" s="89"/>
      <c r="C19" s="89"/>
      <c r="D19" s="90"/>
      <c r="E19" s="89"/>
      <c r="F19" s="89"/>
      <c r="G19" s="89"/>
      <c r="H19" s="89"/>
      <c r="I19" s="89"/>
      <c r="J19" s="89"/>
      <c r="K19" s="89"/>
      <c r="L19" s="89"/>
      <c r="M19" s="12"/>
    </row>
    <row r="20" spans="1:20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1:20" x14ac:dyDescent="0.2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view="pageLayout" topLeftCell="A4" workbookViewId="0">
      <selection activeCell="H3" sqref="H3:J3"/>
    </sheetView>
  </sheetViews>
  <sheetFormatPr defaultColWidth="8" defaultRowHeight="15" x14ac:dyDescent="0.25"/>
  <cols>
    <col min="1" max="1" width="19.28515625" style="146" customWidth="1"/>
    <col min="2" max="2" width="20.140625" style="146" customWidth="1"/>
    <col min="3" max="3" width="2.5703125" style="146" customWidth="1"/>
    <col min="4" max="4" width="18" style="146" customWidth="1"/>
    <col min="5" max="10" width="12.85546875" style="146" customWidth="1"/>
    <col min="11" max="11" width="3.28515625" style="146" customWidth="1"/>
    <col min="12" max="16384" width="8" style="146"/>
  </cols>
  <sheetData>
    <row r="1" spans="1:10" ht="18.75" x14ac:dyDescent="0.3">
      <c r="E1" s="147"/>
      <c r="F1" s="147"/>
      <c r="G1" s="148"/>
      <c r="H1" s="385" t="s">
        <v>154</v>
      </c>
      <c r="I1" s="385"/>
      <c r="J1" s="385"/>
    </row>
    <row r="2" spans="1:10" ht="18.75" x14ac:dyDescent="0.3">
      <c r="E2" s="386" t="s">
        <v>103</v>
      </c>
      <c r="F2" s="386"/>
      <c r="G2" s="386"/>
      <c r="H2" s="386"/>
      <c r="I2" s="386"/>
      <c r="J2" s="386"/>
    </row>
    <row r="3" spans="1:10" ht="18.75" x14ac:dyDescent="0.3">
      <c r="E3" s="147"/>
      <c r="F3" s="147"/>
      <c r="G3" s="148"/>
      <c r="H3" s="387" t="s">
        <v>165</v>
      </c>
      <c r="I3" s="387"/>
      <c r="J3" s="387"/>
    </row>
    <row r="4" spans="1:10" ht="21" customHeight="1" x14ac:dyDescent="0.25">
      <c r="F4" s="388" t="s">
        <v>104</v>
      </c>
      <c r="G4" s="388"/>
      <c r="H4" s="388"/>
      <c r="I4" s="388"/>
      <c r="J4" s="388"/>
    </row>
    <row r="5" spans="1:10" ht="53.25" customHeight="1" x14ac:dyDescent="0.25">
      <c r="F5" s="388"/>
      <c r="G5" s="388"/>
      <c r="H5" s="388"/>
      <c r="I5" s="388"/>
      <c r="J5" s="388"/>
    </row>
    <row r="7" spans="1:10" ht="57.75" customHeight="1" x14ac:dyDescent="0.25">
      <c r="A7" s="389" t="s">
        <v>105</v>
      </c>
      <c r="B7" s="389"/>
      <c r="C7" s="389"/>
      <c r="D7" s="389"/>
      <c r="E7" s="389"/>
      <c r="F7" s="389"/>
      <c r="G7" s="389"/>
      <c r="H7" s="389"/>
      <c r="I7" s="389"/>
      <c r="J7" s="389"/>
    </row>
    <row r="8" spans="1:10" ht="39.75" customHeight="1" x14ac:dyDescent="0.25">
      <c r="A8" s="149" t="s">
        <v>4</v>
      </c>
      <c r="B8" s="382" t="s">
        <v>106</v>
      </c>
      <c r="C8" s="383"/>
      <c r="D8" s="383"/>
      <c r="E8" s="383"/>
      <c r="F8" s="383"/>
      <c r="G8" s="383"/>
      <c r="H8" s="383"/>
      <c r="I8" s="383"/>
      <c r="J8" s="384"/>
    </row>
    <row r="9" spans="1:10" ht="17.25" customHeight="1" x14ac:dyDescent="0.25">
      <c r="A9" s="369" t="s">
        <v>82</v>
      </c>
      <c r="B9" s="372" t="s">
        <v>7</v>
      </c>
      <c r="C9" s="373"/>
      <c r="D9" s="376" t="s">
        <v>55</v>
      </c>
      <c r="E9" s="372" t="s">
        <v>9</v>
      </c>
      <c r="F9" s="378"/>
      <c r="G9" s="378"/>
      <c r="H9" s="378"/>
      <c r="I9" s="378"/>
      <c r="J9" s="379"/>
    </row>
    <row r="10" spans="1:10" ht="33" customHeight="1" x14ac:dyDescent="0.25">
      <c r="A10" s="370"/>
      <c r="B10" s="374"/>
      <c r="C10" s="375"/>
      <c r="D10" s="377"/>
      <c r="E10" s="150" t="s">
        <v>56</v>
      </c>
      <c r="F10" s="151" t="s">
        <v>11</v>
      </c>
      <c r="G10" s="152" t="s">
        <v>12</v>
      </c>
      <c r="H10" s="152" t="s">
        <v>13</v>
      </c>
      <c r="I10" s="152" t="s">
        <v>14</v>
      </c>
      <c r="J10" s="152" t="s">
        <v>15</v>
      </c>
    </row>
    <row r="11" spans="1:10" ht="32.85" customHeight="1" x14ac:dyDescent="0.25">
      <c r="A11" s="370"/>
      <c r="B11" s="372" t="s">
        <v>107</v>
      </c>
      <c r="C11" s="373"/>
      <c r="D11" s="153" t="s">
        <v>57</v>
      </c>
      <c r="E11" s="154">
        <f>F11+G11+H11+I11+J11</f>
        <v>92058.6</v>
      </c>
      <c r="F11" s="155">
        <f>F13</f>
        <v>18046</v>
      </c>
      <c r="G11" s="155">
        <f>G12+G13</f>
        <v>18200.3</v>
      </c>
      <c r="H11" s="155">
        <f>H12+H13</f>
        <v>18244</v>
      </c>
      <c r="I11" s="155">
        <f>I12+I13</f>
        <v>18258.3</v>
      </c>
      <c r="J11" s="154">
        <f>J12+J13</f>
        <v>19310</v>
      </c>
    </row>
    <row r="12" spans="1:10" ht="26.85" customHeight="1" x14ac:dyDescent="0.25">
      <c r="A12" s="370"/>
      <c r="B12" s="380"/>
      <c r="C12" s="381"/>
      <c r="D12" s="156" t="s">
        <v>108</v>
      </c>
      <c r="E12" s="154">
        <f>F12+G12+H12+I12+J12</f>
        <v>0</v>
      </c>
      <c r="F12" s="157">
        <f>'[1]Приложение к подпрограмме IV'!G11</f>
        <v>0</v>
      </c>
      <c r="G12" s="157">
        <f>'[1]Приложение к подпрограмме IV'!H11</f>
        <v>0</v>
      </c>
      <c r="H12" s="157">
        <f>'[1]Приложение к подпрограмме IV'!I11</f>
        <v>0</v>
      </c>
      <c r="I12" s="157">
        <f>'[1]Приложение к подпрограмме IV'!J11</f>
        <v>0</v>
      </c>
      <c r="J12" s="157">
        <f>'[1]Приложение к подпрограмме IV'!K11</f>
        <v>0</v>
      </c>
    </row>
    <row r="13" spans="1:10" ht="24" x14ac:dyDescent="0.25">
      <c r="A13" s="371"/>
      <c r="B13" s="374"/>
      <c r="C13" s="375"/>
      <c r="D13" s="158" t="s">
        <v>18</v>
      </c>
      <c r="E13" s="159">
        <f>F13+G13+H13+I13+J13</f>
        <v>92058.6</v>
      </c>
      <c r="F13" s="154">
        <f>'[1]Приложение к подпрограмме IV'!G10</f>
        <v>18046</v>
      </c>
      <c r="G13" s="154">
        <f>'[1]Приложение к подпрограмме IV'!H10</f>
        <v>18200.3</v>
      </c>
      <c r="H13" s="154">
        <f>'[1]Приложение к подпрограмме IV'!I10</f>
        <v>18244</v>
      </c>
      <c r="I13" s="154">
        <f>'[1]Приложение к подпрограмме IV'!J10</f>
        <v>18258.3</v>
      </c>
      <c r="J13" s="154">
        <f>'[1]Приложение к подпрограмме IV'!K10</f>
        <v>19310</v>
      </c>
    </row>
    <row r="14" spans="1:10" x14ac:dyDescent="0.25">
      <c r="J14" s="160"/>
    </row>
  </sheetData>
  <mergeCells count="11">
    <mergeCell ref="B8:J8"/>
    <mergeCell ref="H1:J1"/>
    <mergeCell ref="E2:J2"/>
    <mergeCell ref="H3:J3"/>
    <mergeCell ref="F4:J5"/>
    <mergeCell ref="A7:J7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Приложение2</vt:lpstr>
      <vt:lpstr>Приложение3</vt:lpstr>
      <vt:lpstr>Приложение4</vt:lpstr>
      <vt:lpstr>Приложение5</vt:lpstr>
      <vt:lpstr>Приложение6</vt:lpstr>
      <vt:lpstr>Приложение7</vt:lpstr>
      <vt:lpstr>Приложение 4</vt:lpstr>
      <vt:lpstr>Приложение к подпрограмме IV</vt:lpstr>
      <vt:lpstr>Приложение8 </vt:lpstr>
      <vt:lpstr>Приложение9</vt:lpstr>
      <vt:lpstr>Приложение4!Область_печати</vt:lpstr>
      <vt:lpstr>Приложение5!Область_печати</vt:lpstr>
      <vt:lpstr>Приложение6!Область_печати</vt:lpstr>
      <vt:lpstr>Приложение9!Область_печати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ИвановаТВ</dc:creator>
  <cp:lastModifiedBy>Борисова</cp:lastModifiedBy>
  <cp:lastPrinted>2021-10-27T13:35:59Z</cp:lastPrinted>
  <dcterms:created xsi:type="dcterms:W3CDTF">2020-12-04T10:18:17Z</dcterms:created>
  <dcterms:modified xsi:type="dcterms:W3CDTF">2022-01-10T13:24:33Z</dcterms:modified>
</cp:coreProperties>
</file>