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80" yWindow="495" windowWidth="18855" windowHeight="11445" firstSheet="4" activeTab="7"/>
  </bookViews>
  <sheets>
    <sheet name="Приложение 1" sheetId="1" r:id="rId1"/>
    <sheet name="Приложение к подпрограмме I" sheetId="2" r:id="rId2"/>
    <sheet name="Приложение 2" sheetId="3" r:id="rId3"/>
    <sheet name="Приложение к подпрограмме II" sheetId="4" r:id="rId4"/>
    <sheet name="Приложение 3" sheetId="5" r:id="rId5"/>
    <sheet name="Приложение к подпрограмме III" sheetId="6" r:id="rId6"/>
    <sheet name="Приложение 4" sheetId="7" r:id="rId7"/>
    <sheet name="Приложение к подпрограмме IV" sheetId="8" r:id="rId8"/>
    <sheet name="Лист1" sheetId="9" r:id="rId9"/>
  </sheets>
  <calcPr calcId="125725" refMode="R1C1"/>
</workbook>
</file>

<file path=xl/calcChain.xml><?xml version="1.0" encoding="utf-8"?>
<calcChain xmlns="http://schemas.openxmlformats.org/spreadsheetml/2006/main">
  <c r="F13" i="3"/>
  <c r="H13"/>
  <c r="I13"/>
  <c r="J13"/>
  <c r="H46" i="4"/>
  <c r="F46" s="1"/>
  <c r="I46"/>
  <c r="J46"/>
  <c r="K46"/>
  <c r="G46"/>
  <c r="F47"/>
  <c r="G47"/>
  <c r="I48"/>
  <c r="J48"/>
  <c r="K48"/>
  <c r="G48"/>
  <c r="F49"/>
  <c r="K47"/>
  <c r="J47"/>
  <c r="I47"/>
  <c r="H47"/>
  <c r="H48"/>
  <c r="I22"/>
  <c r="J22"/>
  <c r="K22"/>
  <c r="H22"/>
  <c r="H23"/>
  <c r="I23"/>
  <c r="J23"/>
  <c r="K23"/>
  <c r="G23"/>
  <c r="G22"/>
  <c r="H13"/>
  <c r="G12" i="3" s="1"/>
  <c r="E7" i="9" s="1"/>
  <c r="I13" i="4"/>
  <c r="H12" i="3" s="1"/>
  <c r="F7" i="9" s="1"/>
  <c r="J13" i="4"/>
  <c r="K13"/>
  <c r="J12" i="3" s="1"/>
  <c r="H7" i="9" s="1"/>
  <c r="G13" i="4"/>
  <c r="F12" i="3" s="1"/>
  <c r="G26" i="4"/>
  <c r="F48" l="1"/>
  <c r="I12" i="3"/>
  <c r="G7" i="9" s="1"/>
  <c r="J33" i="4"/>
  <c r="F18" i="8"/>
  <c r="F17"/>
  <c r="K16"/>
  <c r="J16"/>
  <c r="I16"/>
  <c r="H16"/>
  <c r="G16"/>
  <c r="F15"/>
  <c r="F14"/>
  <c r="K13"/>
  <c r="J13"/>
  <c r="I13"/>
  <c r="H13"/>
  <c r="G13"/>
  <c r="K12"/>
  <c r="J12"/>
  <c r="J10" s="1"/>
  <c r="I13" i="7" s="1"/>
  <c r="I12" i="8"/>
  <c r="H12"/>
  <c r="G12"/>
  <c r="K11"/>
  <c r="J12" i="7" s="1"/>
  <c r="J11" i="8"/>
  <c r="I11"/>
  <c r="H12" i="7" s="1"/>
  <c r="H11" i="8"/>
  <c r="G11"/>
  <c r="F12" i="7" s="1"/>
  <c r="E10" i="8"/>
  <c r="I12" i="7"/>
  <c r="F31" i="6"/>
  <c r="F30"/>
  <c r="F29"/>
  <c r="K28"/>
  <c r="J28"/>
  <c r="I28"/>
  <c r="H28"/>
  <c r="G28"/>
  <c r="E28"/>
  <c r="K27"/>
  <c r="J27"/>
  <c r="I27"/>
  <c r="H27"/>
  <c r="G27"/>
  <c r="K26"/>
  <c r="J26"/>
  <c r="I26"/>
  <c r="H26"/>
  <c r="G16" i="5" s="1"/>
  <c r="G26" i="6"/>
  <c r="K25"/>
  <c r="J25"/>
  <c r="I25"/>
  <c r="I24" s="1"/>
  <c r="H25"/>
  <c r="G25"/>
  <c r="E24"/>
  <c r="F23"/>
  <c r="F21" s="1"/>
  <c r="F22"/>
  <c r="K21"/>
  <c r="J21"/>
  <c r="I21"/>
  <c r="H21"/>
  <c r="G21"/>
  <c r="K20"/>
  <c r="J20"/>
  <c r="I20"/>
  <c r="H20"/>
  <c r="G20"/>
  <c r="F19"/>
  <c r="F18"/>
  <c r="F17"/>
  <c r="K16"/>
  <c r="K15" s="1"/>
  <c r="J16"/>
  <c r="J15" s="1"/>
  <c r="I16"/>
  <c r="I15" s="1"/>
  <c r="H16"/>
  <c r="H15" s="1"/>
  <c r="G16"/>
  <c r="G15" s="1"/>
  <c r="E16"/>
  <c r="E15" s="1"/>
  <c r="F14"/>
  <c r="F13"/>
  <c r="K12"/>
  <c r="K11" s="1"/>
  <c r="K10" s="1"/>
  <c r="J12"/>
  <c r="J11" s="1"/>
  <c r="J10" s="1"/>
  <c r="I12"/>
  <c r="I11" s="1"/>
  <c r="I10" s="1"/>
  <c r="H12"/>
  <c r="H11" s="1"/>
  <c r="H10" s="1"/>
  <c r="G12"/>
  <c r="G11" s="1"/>
  <c r="E11"/>
  <c r="E23" i="5"/>
  <c r="J22"/>
  <c r="J19" s="1"/>
  <c r="I22"/>
  <c r="I19" s="1"/>
  <c r="H22"/>
  <c r="H19" s="1"/>
  <c r="G22"/>
  <c r="G19" s="1"/>
  <c r="F22"/>
  <c r="E21"/>
  <c r="E20"/>
  <c r="F19"/>
  <c r="E18"/>
  <c r="J17"/>
  <c r="I17"/>
  <c r="H17"/>
  <c r="G17"/>
  <c r="F17"/>
  <c r="J16"/>
  <c r="I16"/>
  <c r="I15" s="1"/>
  <c r="H16"/>
  <c r="F16"/>
  <c r="F12" s="1"/>
  <c r="D11" i="9" s="1"/>
  <c r="J14" i="5"/>
  <c r="I14"/>
  <c r="H14"/>
  <c r="G14"/>
  <c r="F14"/>
  <c r="I13"/>
  <c r="G12" i="9" s="1"/>
  <c r="J12" i="5"/>
  <c r="H11" i="9" s="1"/>
  <c r="H18" s="1"/>
  <c r="H12" i="5"/>
  <c r="F11" i="9" s="1"/>
  <c r="F18" s="1"/>
  <c r="J11" i="5"/>
  <c r="H10" i="9" s="1"/>
  <c r="I11" i="5"/>
  <c r="G10" i="9" s="1"/>
  <c r="H11" i="5"/>
  <c r="F10" i="9" s="1"/>
  <c r="G11" i="5"/>
  <c r="E10" i="9" s="1"/>
  <c r="F11" i="5"/>
  <c r="D10" i="9" s="1"/>
  <c r="F45" i="4"/>
  <c r="F44"/>
  <c r="K43"/>
  <c r="K42" s="1"/>
  <c r="J43"/>
  <c r="J42" s="1"/>
  <c r="I43"/>
  <c r="I42" s="1"/>
  <c r="H43"/>
  <c r="G43"/>
  <c r="E43"/>
  <c r="H42"/>
  <c r="K41"/>
  <c r="J41"/>
  <c r="I41"/>
  <c r="H41"/>
  <c r="G41"/>
  <c r="H40"/>
  <c r="E40"/>
  <c r="F39"/>
  <c r="F38"/>
  <c r="J37"/>
  <c r="I37"/>
  <c r="H37"/>
  <c r="G37"/>
  <c r="F36"/>
  <c r="F35"/>
  <c r="F34"/>
  <c r="K33"/>
  <c r="I33"/>
  <c r="H33"/>
  <c r="G33"/>
  <c r="E33"/>
  <c r="F32"/>
  <c r="F31"/>
  <c r="K30"/>
  <c r="J30"/>
  <c r="I30"/>
  <c r="H30"/>
  <c r="G30"/>
  <c r="E30"/>
  <c r="F29"/>
  <c r="F28"/>
  <c r="F27"/>
  <c r="K26"/>
  <c r="J26"/>
  <c r="I26"/>
  <c r="H26"/>
  <c r="F25"/>
  <c r="K24"/>
  <c r="J24"/>
  <c r="I24"/>
  <c r="H24"/>
  <c r="G24"/>
  <c r="G21" s="1"/>
  <c r="K21"/>
  <c r="F20"/>
  <c r="F18"/>
  <c r="K17"/>
  <c r="J17" s="1"/>
  <c r="F16"/>
  <c r="E15"/>
  <c r="K14"/>
  <c r="E14"/>
  <c r="F13"/>
  <c r="E13"/>
  <c r="E11" s="1"/>
  <c r="E12"/>
  <c r="E14" i="3"/>
  <c r="F31" i="2"/>
  <c r="F30"/>
  <c r="F29"/>
  <c r="F28"/>
  <c r="F27"/>
  <c r="F26"/>
  <c r="K25"/>
  <c r="K23" s="1"/>
  <c r="J25"/>
  <c r="J23" s="1"/>
  <c r="I25"/>
  <c r="I23" s="1"/>
  <c r="H25"/>
  <c r="H23" s="1"/>
  <c r="G25"/>
  <c r="K24"/>
  <c r="J24"/>
  <c r="I24"/>
  <c r="H24"/>
  <c r="G24"/>
  <c r="E24"/>
  <c r="G23"/>
  <c r="E23"/>
  <c r="E22" s="1"/>
  <c r="F21"/>
  <c r="F20"/>
  <c r="K19"/>
  <c r="J19"/>
  <c r="I19"/>
  <c r="H19"/>
  <c r="G19"/>
  <c r="E19"/>
  <c r="F18"/>
  <c r="F17"/>
  <c r="K16"/>
  <c r="J16"/>
  <c r="I16"/>
  <c r="H16"/>
  <c r="G16"/>
  <c r="E16"/>
  <c r="F15"/>
  <c r="F14"/>
  <c r="F11" s="1"/>
  <c r="K13"/>
  <c r="J13"/>
  <c r="I13"/>
  <c r="H13"/>
  <c r="G13"/>
  <c r="E13"/>
  <c r="K12"/>
  <c r="J15" i="1" s="1"/>
  <c r="H4" i="9" s="1"/>
  <c r="J12" i="2"/>
  <c r="I15" i="1" s="1"/>
  <c r="G4" i="9" s="1"/>
  <c r="I12" i="2"/>
  <c r="H15" i="1" s="1"/>
  <c r="F4" i="9" s="1"/>
  <c r="H12" i="2"/>
  <c r="G12"/>
  <c r="E12"/>
  <c r="K11"/>
  <c r="J11"/>
  <c r="I11"/>
  <c r="H11"/>
  <c r="H10" s="1"/>
  <c r="G11"/>
  <c r="E11"/>
  <c r="G15" i="1"/>
  <c r="E4" i="9" s="1"/>
  <c r="F14" i="1"/>
  <c r="D3" i="9" s="1"/>
  <c r="I40" i="4" l="1"/>
  <c r="K40"/>
  <c r="J40"/>
  <c r="F27" i="6"/>
  <c r="I10" i="8"/>
  <c r="H13" i="7" s="1"/>
  <c r="F15" i="9" s="1"/>
  <c r="J15" i="5"/>
  <c r="G13"/>
  <c r="E12" i="9" s="1"/>
  <c r="F25" i="2"/>
  <c r="F12"/>
  <c r="F16"/>
  <c r="F24"/>
  <c r="H22"/>
  <c r="G13" i="1" s="1"/>
  <c r="J22" i="2"/>
  <c r="J21" i="4"/>
  <c r="D7" i="9"/>
  <c r="D18" s="1"/>
  <c r="F30" i="4"/>
  <c r="I12" i="5"/>
  <c r="G11" i="9" s="1"/>
  <c r="E14" i="5"/>
  <c r="F20" i="6"/>
  <c r="J24"/>
  <c r="F28"/>
  <c r="H10" i="8"/>
  <c r="G13" i="7" s="1"/>
  <c r="F12" i="8"/>
  <c r="K10"/>
  <c r="J13" i="7" s="1"/>
  <c r="H15" i="9" s="1"/>
  <c r="F16" i="8"/>
  <c r="F15" i="5"/>
  <c r="G15"/>
  <c r="G12"/>
  <c r="E16"/>
  <c r="H24" i="6"/>
  <c r="J11" i="7"/>
  <c r="I14" i="1"/>
  <c r="G3" i="9" s="1"/>
  <c r="K15" i="4"/>
  <c r="K12" s="1"/>
  <c r="J11" i="3" s="1"/>
  <c r="H6" i="9" s="1"/>
  <c r="F26" i="4"/>
  <c r="F37"/>
  <c r="H15" i="5"/>
  <c r="G12" i="7"/>
  <c r="E12" s="1"/>
  <c r="F13" i="8"/>
  <c r="F13" i="2"/>
  <c r="H21" i="4"/>
  <c r="F33"/>
  <c r="F41"/>
  <c r="F43"/>
  <c r="H8" i="9"/>
  <c r="F25" i="6"/>
  <c r="K24"/>
  <c r="G10" i="8"/>
  <c r="G14" i="1"/>
  <c r="E3" i="9" s="1"/>
  <c r="E5" s="1"/>
  <c r="I21" i="4"/>
  <c r="E11" i="5"/>
  <c r="F11" i="8"/>
  <c r="I22" i="2"/>
  <c r="H14" i="1"/>
  <c r="F3" i="9" s="1"/>
  <c r="K22" i="2"/>
  <c r="J14" i="1"/>
  <c r="H3" i="9" s="1"/>
  <c r="F11" i="6"/>
  <c r="F15" i="1"/>
  <c r="D4" i="9" s="1"/>
  <c r="D5" s="1"/>
  <c r="E10" i="2"/>
  <c r="G10"/>
  <c r="I10"/>
  <c r="K10"/>
  <c r="J10"/>
  <c r="F19"/>
  <c r="F23"/>
  <c r="F22" s="1"/>
  <c r="F22" i="4"/>
  <c r="F24"/>
  <c r="G42"/>
  <c r="F42" s="1"/>
  <c r="F13" i="5"/>
  <c r="H13"/>
  <c r="J13"/>
  <c r="E22"/>
  <c r="F12" i="6"/>
  <c r="G24"/>
  <c r="F26"/>
  <c r="E19" i="5"/>
  <c r="E17"/>
  <c r="F15" i="6"/>
  <c r="F16"/>
  <c r="F23" i="4"/>
  <c r="J10" i="3"/>
  <c r="F10" i="2"/>
  <c r="G5" i="9"/>
  <c r="C4"/>
  <c r="J14" i="4"/>
  <c r="I17"/>
  <c r="J15"/>
  <c r="J12" s="1"/>
  <c r="I11" i="3" s="1"/>
  <c r="G6" i="9" s="1"/>
  <c r="G17" s="1"/>
  <c r="C10"/>
  <c r="E15"/>
  <c r="G15"/>
  <c r="I11" i="7"/>
  <c r="E15" i="1"/>
  <c r="G22" i="2"/>
  <c r="G10" i="6"/>
  <c r="F10" s="1"/>
  <c r="H17" i="9" l="1"/>
  <c r="I13" i="1"/>
  <c r="K11" i="4"/>
  <c r="F13" i="1"/>
  <c r="G11" i="7"/>
  <c r="H13" i="1"/>
  <c r="H11" i="7"/>
  <c r="C3" i="9"/>
  <c r="F24" i="6"/>
  <c r="G13" i="9"/>
  <c r="G18"/>
  <c r="E12" i="3"/>
  <c r="C7" i="9"/>
  <c r="H5"/>
  <c r="C5" s="1"/>
  <c r="I10" i="5"/>
  <c r="E15"/>
  <c r="E14" i="1"/>
  <c r="F10" i="8"/>
  <c r="F13" i="7"/>
  <c r="E11" i="9"/>
  <c r="E18" s="1"/>
  <c r="E12" i="5"/>
  <c r="G10"/>
  <c r="F5" i="9"/>
  <c r="H12"/>
  <c r="H19" s="1"/>
  <c r="J10" i="5"/>
  <c r="D12" i="9"/>
  <c r="F10" i="5"/>
  <c r="E13"/>
  <c r="F21" i="4"/>
  <c r="F12" i="9"/>
  <c r="H10" i="5"/>
  <c r="G40" i="4"/>
  <c r="F40" s="1"/>
  <c r="J13" i="1"/>
  <c r="J11" i="4"/>
  <c r="H17"/>
  <c r="I15"/>
  <c r="I12" s="1"/>
  <c r="H11" i="3" s="1"/>
  <c r="F6" i="9" s="1"/>
  <c r="F17" s="1"/>
  <c r="I14" i="4"/>
  <c r="E13" i="1" l="1"/>
  <c r="F13" i="9"/>
  <c r="C11"/>
  <c r="C18" s="1"/>
  <c r="E13"/>
  <c r="F11" i="7"/>
  <c r="E11" s="1"/>
  <c r="E13"/>
  <c r="D15" i="9"/>
  <c r="C15" s="1"/>
  <c r="E10" i="5"/>
  <c r="D13" i="9"/>
  <c r="C12"/>
  <c r="C13" s="1"/>
  <c r="H20"/>
  <c r="H13"/>
  <c r="I11" i="4"/>
  <c r="H14"/>
  <c r="G13" i="3" s="1"/>
  <c r="G17" i="4"/>
  <c r="H15"/>
  <c r="H12" s="1"/>
  <c r="G11" i="3" s="1"/>
  <c r="E6" i="9" s="1"/>
  <c r="E17" s="1"/>
  <c r="G8"/>
  <c r="I10" i="3"/>
  <c r="G19" i="9" l="1"/>
  <c r="G20" s="1"/>
  <c r="H11" i="4"/>
  <c r="F8" i="9"/>
  <c r="H10" i="3"/>
  <c r="F17" i="4"/>
  <c r="G15"/>
  <c r="G14"/>
  <c r="F15" l="1"/>
  <c r="G12"/>
  <c r="F19" i="9"/>
  <c r="F20" s="1"/>
  <c r="F14" i="4"/>
  <c r="E13" i="3" s="1"/>
  <c r="G11" i="4"/>
  <c r="F11" s="1"/>
  <c r="E8" i="9"/>
  <c r="G10" i="3"/>
  <c r="F11" l="1"/>
  <c r="F12" i="4"/>
  <c r="E19" i="9"/>
  <c r="E20" s="1"/>
  <c r="D8"/>
  <c r="D6" l="1"/>
  <c r="E11" i="3"/>
  <c r="F10"/>
  <c r="E10" s="1"/>
  <c r="C8" i="9"/>
  <c r="D19"/>
  <c r="D17" l="1"/>
  <c r="C17" s="1"/>
  <c r="C6"/>
  <c r="C19"/>
  <c r="C9"/>
  <c r="C20" s="1"/>
  <c r="D20" l="1"/>
</calcChain>
</file>

<file path=xl/sharedStrings.xml><?xml version="1.0" encoding="utf-8"?>
<sst xmlns="http://schemas.openxmlformats.org/spreadsheetml/2006/main" count="445" uniqueCount="176">
  <si>
    <t xml:space="preserve"> «Приложение  1</t>
  </si>
  <si>
    <t xml:space="preserve">к муниципальной программе городского округа   </t>
  </si>
  <si>
    <t xml:space="preserve">Фрязино Московской области «Образование»  на 2020 - 2024 годы» </t>
  </si>
  <si>
    <t>Паспорт подпрограммы I «Дошкольное образование» муниципальной программы городского округа Фрязино Московской области «Образование»  (далее – муниципальная подпрограмма)</t>
  </si>
  <si>
    <t xml:space="preserve">Муниципальный заказчик подпрограммы </t>
  </si>
  <si>
    <t>Управление образования администрации городского округа  Фрязино</t>
  </si>
  <si>
    <t>Источники финансирования подпрограммы по годам реализации и главным распорядителям бюджетных средств, в том числе по годам:</t>
  </si>
  <si>
    <t>Главный распорядитель бюджетных средств</t>
  </si>
  <si>
    <t>Источник финансирования</t>
  </si>
  <si>
    <t>Расходы (тыс. рублей)</t>
  </si>
  <si>
    <t>Всего</t>
  </si>
  <si>
    <t>2020 год</t>
  </si>
  <si>
    <t>2021 год</t>
  </si>
  <si>
    <t>2022 год</t>
  </si>
  <si>
    <t>2023 год</t>
  </si>
  <si>
    <t>2024 год</t>
  </si>
  <si>
    <t>Всего, в том числе :</t>
  </si>
  <si>
    <t>Средства бюджета Московской области</t>
  </si>
  <si>
    <t>Средства бюджета города Фрязино</t>
  </si>
  <si>
    <t xml:space="preserve">                                 « Приложение к подпрограмме I</t>
  </si>
  <si>
    <t xml:space="preserve"> «Дошкольное образование» муниципальной программы городского округа Фрязино Московской области «Образование» на 2020 - 2024 годы» </t>
  </si>
  <si>
    <t>Перечень мероприятий подпрограммы I «Дошкольное образование»  муниципальной программы городского округа Фрязино Московской области «Образование» (далее – подпрограмма)</t>
  </si>
  <si>
    <t>№               п/п</t>
  </si>
  <si>
    <t>Мероприятия по реализации подпрограммы</t>
  </si>
  <si>
    <t>Срок исполнения мероприятия</t>
  </si>
  <si>
    <t>Источники финансового обеспечения</t>
  </si>
  <si>
    <t>Объем финансирования мероприятия в году предшествующему году начала реализации программы (тыс. руб.)</t>
  </si>
  <si>
    <t>Всего                  (тыс. руб.)</t>
  </si>
  <si>
    <t>Объем финансового обеспечения по годам, (тыс. руб.)</t>
  </si>
  <si>
    <t>Ответственный за выполнение мероприятия подпрограммы</t>
  </si>
  <si>
    <t>Результаты выполнения мероприятий подпрограммы</t>
  </si>
  <si>
    <t>1.</t>
  </si>
  <si>
    <t>Основное мероприятие 01.                   Проведение капитального ремонта объектов дошкольного образования</t>
  </si>
  <si>
    <t>2020 - 2024 годы</t>
  </si>
  <si>
    <t>Итого, в том числе по годам:</t>
  </si>
  <si>
    <t>Управление образования и подведомственные учреждения</t>
  </si>
  <si>
    <t>Проведен капитальный ремонт объектов дошкольного образования</t>
  </si>
  <si>
    <t>1.1.</t>
  </si>
  <si>
    <t>Проведен капитальный ремонт у муниципальных дошкольных организациях</t>
  </si>
  <si>
    <t>1.2.</t>
  </si>
  <si>
    <t>1.3.</t>
  </si>
  <si>
    <t>2.</t>
  </si>
  <si>
    <t>Основное мероприятие 02. Финансовое обеспечение реализации прав граждан на получение общедоступного и бесплатного дошкольного образования</t>
  </si>
  <si>
    <t>Итого</t>
  </si>
  <si>
    <t>2.1.</t>
  </si>
  <si>
    <t>2.2.</t>
  </si>
  <si>
    <t>Управление образования, Администрация детского сада "IMBAMBINI"</t>
  </si>
  <si>
    <t>Реализация государственного образовательного  стандарта дошкольного образования</t>
  </si>
  <si>
    <t>2.3.</t>
  </si>
  <si>
    <t>2021 - 2024 годы</t>
  </si>
  <si>
    <t>2.4.</t>
  </si>
  <si>
    <t>2.5.</t>
  </si>
  <si>
    <t>«Приложение  2
      к муниципальной программе городского округа Фрязино Московской области «Образование» на 2020 - 2024 годы»</t>
  </si>
  <si>
    <t>Паспорт подпрограммы II «Общее образование» муниципальной программы городского округа Фрязино Московской области «Образование»  (далее – подпрограмма)</t>
  </si>
  <si>
    <t>Источники финансового обеспечения подпрограммы по годам реализации и главным распорядителям бюджетных средств, в том числе по годам:</t>
  </si>
  <si>
    <t>Источник финансового обеспечения</t>
  </si>
  <si>
    <t>всего</t>
  </si>
  <si>
    <t>Всего в том числе:</t>
  </si>
  <si>
    <t>Средства федерального бюджета</t>
  </si>
  <si>
    <t>Внебюджетные источники</t>
  </si>
  <si>
    <t xml:space="preserve">                                                     «Приложение к подпрограмме II</t>
  </si>
  <si>
    <t xml:space="preserve"> «Общее образование» муниципальной программы городского округа Фрязино Московской области «Образование» на 2020 -2024 годы»</t>
  </si>
  <si>
    <t>Перечень мероприятий подпрограммы II «Общее образование» муниципальной программы городского округа Фрязино Московской области «Образование»    (далее - подпрограмма)</t>
  </si>
  <si>
    <t>№                  п/п</t>
  </si>
  <si>
    <t>Всего                       (тыс. руб.)</t>
  </si>
  <si>
    <t>Объемы финансового обеспечения по годам   (тыс. руб.)</t>
  </si>
  <si>
    <t>Основное мероприятие 01. Финансовое обеспечение деятельности образовательных организаций</t>
  </si>
  <si>
    <t>Реализация моделей сопровождения введения федеральных государственных образовательных стандартов начального, основного общего образования</t>
  </si>
  <si>
    <t xml:space="preserve">Средства федерального бюджета </t>
  </si>
  <si>
    <t>1.4.</t>
  </si>
  <si>
    <t>2020-2024 годы</t>
  </si>
  <si>
    <t>Основное мероприятие 03. Реализация федеральных государственных образовательных стандартов общего образования, в том числе мероприятий по нормативному правовому и методическому сопровождению, обновлению содержания и технологий образования</t>
  </si>
  <si>
    <t>Выполнение условий для обеспечения обучающихся общеобразовательных организаций качественным горячим питанием</t>
  </si>
  <si>
    <t>Повышение доступности образования для некоторых категорий обучающихся</t>
  </si>
  <si>
    <t>2.6.</t>
  </si>
  <si>
    <t>3.</t>
  </si>
  <si>
    <t>Основное мероприятие 05.  Обеспечение и проведение государственной итоговой аттестации обучающихся, освоивших образовательные программы основного общего и среднего общего образования, в том числе в форме единого государственного экзамена</t>
  </si>
  <si>
    <t>3.1.</t>
  </si>
  <si>
    <t xml:space="preserve">                                        «Приложение  3
к муниципальной программе городского округа Фрязино Московской области «Образование» на 2020 - 2024 годы»      </t>
  </si>
  <si>
    <t>Паспорт подпрограммы III «Дополнительное образование, воспитание и психолого-социальное сопровождение детей» муниципальной программы городского округа Фрязино Московской области                                                                                                                        «Образование» на 2020 - 2024 годы (далее – подпрограмма)</t>
  </si>
  <si>
    <t>Муниципальный заказчик подпрограммы муниципальной программы</t>
  </si>
  <si>
    <t xml:space="preserve">Управление образования администрации городского округа  Фрязино (далее – Управление образования)
Управление культуры, физкультуры и спорта (далее – Управление КФКиС) </t>
  </si>
  <si>
    <t xml:space="preserve">Источники финансирования подпрограммы по годам реализации и главным распорядителям  бюджетных средств, в том числе по годам </t>
  </si>
  <si>
    <t>Главный распорядитель бюджета средств</t>
  </si>
  <si>
    <t xml:space="preserve">Расходы  (тыс. рублей) </t>
  </si>
  <si>
    <t>Всего по подпрограмме</t>
  </si>
  <si>
    <t xml:space="preserve">Управление образования администрации городского округа Фрязино </t>
  </si>
  <si>
    <t>Управление культуры, спорта и молодежной политики администрации городского округа  Фрязино</t>
  </si>
  <si>
    <t>«Приложение к подпрограмме III</t>
  </si>
  <si>
    <t xml:space="preserve"> «Дополнительное образование, воспитание и психолого-социальное сопровождение детей» муниципальной программы городского округа Фрязино Московской области «Образование»  </t>
  </si>
  <si>
    <t>Перечень мероприятий подпрограммы III «Дополнительное образование, воспитание и психолого-социальное сопровождение детей» муниципальной программы городского округа Фрязино Московской области   «Образование»  (далее – подпрограмма)</t>
  </si>
  <si>
    <t>Всего, тыс. руб</t>
  </si>
  <si>
    <t>Объемы  финансового обеспечения по годам  (тыс. руб.)</t>
  </si>
  <si>
    <t>Ответственный за выполнение</t>
  </si>
  <si>
    <t>Основное мероприятие 02. Реализация «пилотных проектов» обновления содержания и технологий дополнительного образования, воспитания, психолого-педагогического сопровождения детей</t>
  </si>
  <si>
    <t>Управление образования и подведомственные учреждения,Управление КС и М, подведомственные учреждения</t>
  </si>
  <si>
    <t>Управление КС и М, подведомственные учреждения</t>
  </si>
  <si>
    <r>
      <rPr>
        <sz val="12"/>
        <color rgb="FF000000"/>
        <rFont val="Times New Roman"/>
      </rPr>
      <t>2.</t>
    </r>
  </si>
  <si>
    <t>Основное мероприятие 03. Финансовое обеспечение оказания услуг (выполнения работ) организациями  дополнительного образования</t>
  </si>
  <si>
    <t>Основное мероприятие 06. Обеспечение функционирования модели персонифицированного финансирования дополнительного образования детей</t>
  </si>
  <si>
    <t>4.</t>
  </si>
  <si>
    <t>Федеральный проект  Е4  «Цифровая образовательная среда»</t>
  </si>
  <si>
    <t>4.1.</t>
  </si>
  <si>
    <t xml:space="preserve">            к постановлению Главы городского округа Фрязино</t>
  </si>
  <si>
    <r>
      <t xml:space="preserve">                                                   </t>
    </r>
    <r>
      <rPr>
        <sz val="14"/>
        <color rgb="FF000000"/>
        <rFont val="Arial"/>
      </rPr>
      <t>«</t>
    </r>
    <r>
      <rPr>
        <sz val="14"/>
        <color rgb="FF000000"/>
        <rFont val="Times New Roman"/>
      </rPr>
      <t>Приложение  4</t>
    </r>
    <r>
      <rPr>
        <sz val="11"/>
        <color rgb="FF000000"/>
        <rFont val="Calibri"/>
      </rPr>
      <t xml:space="preserve">
</t>
    </r>
    <r>
      <rPr>
        <sz val="14"/>
        <color rgb="FF000000"/>
        <rFont val="Times New Roman"/>
      </rPr>
      <t>к муниципальной программе городского округа Фрязино Московской области «Образование» на 2020- 2024 годы»</t>
    </r>
  </si>
  <si>
    <t>Паспорт подпрограммы V «Обеспечивающая подпрограмма» (далее – подпрограмма)</t>
  </si>
  <si>
    <t>Управление образования администрации городского округа Фрязино</t>
  </si>
  <si>
    <t>Управление образования администрации города Фрязино</t>
  </si>
  <si>
    <t>Средства  бюджета Московской области</t>
  </si>
  <si>
    <t xml:space="preserve">                          Приложение 9</t>
  </si>
  <si>
    <t xml:space="preserve">                   «Приложение  5
к подпрограмме V «Обеспечивающая подпрограмма» муниципальной программы «Образование»   </t>
  </si>
  <si>
    <t xml:space="preserve">Перечень мероприятий подпрограммы V «Обеспечивающая подпрограмма» </t>
  </si>
  <si>
    <t>№                   п/п</t>
  </si>
  <si>
    <t>Всего              (тыс. руб.)</t>
  </si>
  <si>
    <t>Объемы финансового обеспечения по годам (тыс. руб.)</t>
  </si>
  <si>
    <t>Основное мероприятие 01.  Создание условий для реализации полномочий органов местного самоуправления</t>
  </si>
  <si>
    <t>Итого, в том числе по годам</t>
  </si>
  <si>
    <t>Управление образования</t>
  </si>
  <si>
    <t>фед</t>
  </si>
  <si>
    <t>сады</t>
  </si>
  <si>
    <t>обл</t>
  </si>
  <si>
    <t>мест</t>
  </si>
  <si>
    <t>школы</t>
  </si>
  <si>
    <t>внеш</t>
  </si>
  <si>
    <t>аппарат</t>
  </si>
  <si>
    <t>итого</t>
  </si>
  <si>
    <t>Мероприятие 01.01                                                         Финансовое обеспечение государственных гарантий реализации прав граждан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Московской области, обеспечение дополнительного образования детей в муниципальных общеобразовательных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</si>
  <si>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Мероприятие 01.03                               Расходы на обеспечение деятельности (оказание услуг) муниципальных учреждений- общеобразовательные организации</t>
  </si>
  <si>
    <t>Мероприятие 01.04                                   Укрепление материально-технической базы и проведение текущего ремонта образовательных организаций</t>
  </si>
  <si>
    <t>Мероприятие 01.09                                 Ежемесячное денежное вознаграждение за классное руководство педагогическим работникам муниципальных общеобразовательных организаций (Финансовое обеспечение государственных гарантий реализации прав граждан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Московской области, обеспечение дополнительного образования детей в муниципальных общеобразовательных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услуг))</t>
  </si>
  <si>
    <t>Мероприятие 03.02                                    Обеспечение переданного государственного полномочия Московской области по созданию комиссий по делам несовершеннолетних и защите их прав  муниципальных образований Московской области</t>
  </si>
  <si>
    <t>Мероприятие 03.04                                 Частичная компенсация стоимости питания отдельным категориям обучающихся в муниципальных общеобразовательных организациях в Московской области и в частных общеобразовательных организациях в Московской области, осуществляющих образовательную деятельность по имеющим государственную аккредитацию основным общеобразовательным программам, обучающимся по очной форме обучения</t>
  </si>
  <si>
    <t>Мероприятие 03.05                               Оплата расходов, связанных с компенсацией проезда к месту учебы и обратно отдельным категориям обучающихся по очной форме обучения муниципальных общеобразовательных организаций в Московской области</t>
  </si>
  <si>
    <t>Мероприятие 03.08                                           Частичная компенсация стоимости питания отдельным категориям обучающихся в муниципальных общеобразовательных организациях в Московской области и в частных общеобразовательных организациях в Московской области, осуществляющих образовательную деятельность по имеющим государственную аккредитацию основным общеобразовательным программам, обучающимся по очной форме обучения (за исключением обучающихся по основным общеобразовательным программам начального общего образования в муниципальных общеобразовательных организациях, кроме детей из многодетных семей)</t>
  </si>
  <si>
    <t>Мероприятие 03.09                                  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</si>
  <si>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Мероприятие 03.010                             Организация питания обучающихся, получающих основное и среднее общее образование, и отдельные категории обучающихся, получающих начальное общее образование в муниципальных и частных организациях в Московской области</t>
  </si>
  <si>
    <t>Мероприятие 05.01                                 Расходы на обеспечение деятельности (оказание услуг) муниципальных учреждений- общеобразовательные организации</t>
  </si>
  <si>
    <t>Мероприятие 02.01                      Стипендии в области образования, культуры и искусства (юные дарования, одаренные дети)</t>
  </si>
  <si>
    <t>Мероприятие 03.01                        Расходы на обеспечение деятельности (оказание услуг) муниципальных учреждений - организации дополнительного образования</t>
  </si>
  <si>
    <t>Мероприятие 03.02                             Укрепление материально-технической базы и проведение текущего ремонта в учреждениях дополнительного образования</t>
  </si>
  <si>
    <t>Мероприятие 06.01                      Внедрение и обеспечение функционирования модели персонифицированного финансирования дополнительного образования детей</t>
  </si>
  <si>
    <t>Мероприятие Е4.02                       Создание центров цифрового образования детей</t>
  </si>
  <si>
    <t xml:space="preserve">Мероприятие 01.02                                    Закупка оборудования для дошкольных образовательных организаций муниципальных образований Московской области – победителей областного конкурса на присвоение статуса Региональной инновационной площадки Московской области </t>
  </si>
  <si>
    <t>Мероприятие 01.03                                     Проведение капитального ремонта и (или) оснащение оборудованием  муниципальных дошкольных образовательных организаций в Московской области</t>
  </si>
  <si>
    <t>Мероприятие 01.04            Мероприятия по проведению капитального ремонта в муниципальных дошкольных образовательных организациях в Московской области</t>
  </si>
  <si>
    <t>Мероприятие 02.02                  Финансовое обеспечение государственных гарантий реализации прав граждан на получение общедоступного и бесплатного дошкольного образования в муниципальных дошкольных 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</si>
  <si>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Мероприятие 02.03                                      Финансовое обеспечение получения гражданами дошкольного образования в частных дошкольных 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</si>
  <si>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Мероприятие 02.04                                     Выплата компенсации родительской платы за присмотр и уход за детьми, осваивающими образовательные программы дошкольного образования в организациях Московской области, осуществляющих образовательную деятельность</t>
  </si>
  <si>
    <t>Мероприятие 02.05                                     Расходы на обеспечение деятельности (оказание услуг) муниципальных учреждений - дошкольные образовательные организации</t>
  </si>
  <si>
    <t>Мероприятие 02.06                                    Укрепление материально-технической базы и проведение текущего ремонта учреждений дошкольного образования</t>
  </si>
  <si>
    <t>Мероприятие 01.01                      Обеспечение деятельности муниципальных органов- учреждения в сфере образования</t>
  </si>
  <si>
    <t>Мероприятие 01.03                      Мероприятия в сфере образования</t>
  </si>
  <si>
    <t>фед.</t>
  </si>
  <si>
    <t>Федеральный проект  Е1. "Современная школа"</t>
  </si>
  <si>
    <t>Мероприятие Е1.04                               Мероприятия по проведению капитального ремонта в муниципальных общеобразовательных организациях  в Московской области</t>
  </si>
  <si>
    <t xml:space="preserve">от                    № </t>
  </si>
  <si>
    <t xml:space="preserve">от                   № </t>
  </si>
  <si>
    <t xml:space="preserve">от               № </t>
  </si>
  <si>
    <t xml:space="preserve">от                 № </t>
  </si>
  <si>
    <t xml:space="preserve">от                        № </t>
  </si>
  <si>
    <t xml:space="preserve"> к постановлению Администрации городского округа Фрязино</t>
  </si>
  <si>
    <t xml:space="preserve">         к постановлению Администрации городского округа Фрязино</t>
  </si>
  <si>
    <t xml:space="preserve">  к постановлению Администрации городского округа Фрязино</t>
  </si>
  <si>
    <t xml:space="preserve">       к постановлению Администрации городского округа Фрязино</t>
  </si>
  <si>
    <t xml:space="preserve">                  к постановлению Администрации городского округа Фрязино</t>
  </si>
  <si>
    <t>к постановлению Администрации городского округа Фрязино</t>
  </si>
  <si>
    <t xml:space="preserve">                                      Приложение 4</t>
  </si>
  <si>
    <t xml:space="preserve">от                                   № </t>
  </si>
  <si>
    <t xml:space="preserve">                        Приложение 2</t>
  </si>
  <si>
    <t xml:space="preserve">                                                 Приложение  3</t>
  </si>
  <si>
    <t xml:space="preserve">                                      Приложение 5</t>
  </si>
  <si>
    <t xml:space="preserve">                    Приложение 6</t>
  </si>
  <si>
    <t>Приложение 7</t>
  </si>
  <si>
    <t xml:space="preserve">                          Приложение 8</t>
  </si>
  <si>
    <t xml:space="preserve">от                      № </t>
  </si>
  <si>
    <t xml:space="preserve">от                             № </t>
  </si>
</sst>
</file>

<file path=xl/styles.xml><?xml version="1.0" encoding="utf-8"?>
<styleSheet xmlns="http://schemas.openxmlformats.org/spreadsheetml/2006/main">
  <numFmts count="2">
    <numFmt numFmtId="164" formatCode="0.0"/>
    <numFmt numFmtId="165" formatCode="d\-mmm"/>
  </numFmts>
  <fonts count="20">
    <font>
      <sz val="11"/>
      <color rgb="FF000000"/>
      <name val="Calibri"/>
    </font>
    <font>
      <sz val="11"/>
      <color rgb="FF000000"/>
      <name val="Times New Roman"/>
    </font>
    <font>
      <sz val="14"/>
      <color rgb="FF000000"/>
      <name val="Times New Roman"/>
    </font>
    <font>
      <sz val="9"/>
      <color rgb="FF000000"/>
      <name val="Times New Roman"/>
    </font>
    <font>
      <sz val="10"/>
      <color rgb="FF000000"/>
      <name val="Times New Roman"/>
    </font>
    <font>
      <sz val="12"/>
      <color rgb="FF000000"/>
      <name val="Calibri"/>
    </font>
    <font>
      <sz val="9"/>
      <color rgb="FF000000"/>
      <name val="Calibri"/>
    </font>
    <font>
      <sz val="12"/>
      <color rgb="FF000000"/>
      <name val="Times New Roman"/>
    </font>
    <font>
      <sz val="12"/>
      <color theme="1"/>
      <name val="Times New Roman"/>
    </font>
    <font>
      <sz val="8"/>
      <color rgb="FF000000"/>
      <name val="Times New Roman"/>
    </font>
    <font>
      <sz val="9"/>
      <color rgb="FF000000"/>
      <name val="Arial"/>
    </font>
    <font>
      <sz val="8"/>
      <color rgb="FF000000"/>
      <name val="Calibri"/>
    </font>
    <font>
      <sz val="10"/>
      <color rgb="FF000000"/>
      <name val="Calibri"/>
    </font>
    <font>
      <b/>
      <sz val="11"/>
      <color rgb="FF000000"/>
      <name val="Calibri"/>
    </font>
    <font>
      <sz val="14"/>
      <color rgb="FF000000"/>
      <name val="Arial"/>
    </font>
    <font>
      <sz val="11"/>
      <color rgb="FF000000"/>
      <name val="Calibri"/>
      <family val="2"/>
      <charset val="204"/>
    </font>
    <font>
      <sz val="9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68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91">
    <xf numFmtId="0" fontId="0" fillId="0" borderId="0" xfId="0"/>
    <xf numFmtId="0" fontId="1" fillId="0" borderId="1" xfId="0" applyNumberFormat="1" applyFont="1" applyBorder="1"/>
    <xf numFmtId="0" fontId="2" fillId="0" borderId="1" xfId="0" applyNumberFormat="1" applyFont="1" applyBorder="1"/>
    <xf numFmtId="0" fontId="2" fillId="0" borderId="1" xfId="0" applyNumberFormat="1" applyFont="1" applyBorder="1" applyAlignment="1">
      <alignment horizontal="left"/>
    </xf>
    <xf numFmtId="0" fontId="2" fillId="0" borderId="1" xfId="0" applyNumberFormat="1" applyFont="1" applyBorder="1" applyAlignment="1">
      <alignment horizontal="right"/>
    </xf>
    <xf numFmtId="0" fontId="3" fillId="0" borderId="4" xfId="0" applyNumberFormat="1" applyFont="1" applyBorder="1" applyAlignment="1">
      <alignment vertical="top" wrapText="1"/>
    </xf>
    <xf numFmtId="0" fontId="3" fillId="0" borderId="5" xfId="0" applyNumberFormat="1" applyFont="1" applyBorder="1" applyAlignment="1">
      <alignment horizontal="left" vertical="top" wrapText="1"/>
    </xf>
    <xf numFmtId="0" fontId="3" fillId="0" borderId="5" xfId="0" applyNumberFormat="1" applyFont="1" applyBorder="1" applyAlignment="1">
      <alignment horizontal="center" vertical="top" wrapText="1"/>
    </xf>
    <xf numFmtId="0" fontId="3" fillId="0" borderId="17" xfId="0" applyNumberFormat="1" applyFont="1" applyBorder="1" applyAlignment="1">
      <alignment horizontal="center" vertical="top" wrapText="1"/>
    </xf>
    <xf numFmtId="4" fontId="4" fillId="0" borderId="18" xfId="0" applyNumberFormat="1" applyFont="1" applyBorder="1" applyAlignment="1">
      <alignment horizontal="center" vertical="top" wrapText="1"/>
    </xf>
    <xf numFmtId="4" fontId="4" fillId="0" borderId="5" xfId="0" applyNumberFormat="1" applyFont="1" applyBorder="1" applyAlignment="1">
      <alignment horizontal="center" vertical="top" wrapText="1"/>
    </xf>
    <xf numFmtId="0" fontId="3" fillId="0" borderId="21" xfId="0" applyNumberFormat="1" applyFont="1" applyBorder="1" applyAlignment="1">
      <alignment horizontal="left" vertical="top" wrapText="1"/>
    </xf>
    <xf numFmtId="0" fontId="0" fillId="0" borderId="1" xfId="0" applyNumberFormat="1" applyFont="1" applyBorder="1" applyAlignment="1">
      <alignment horizontal="right"/>
    </xf>
    <xf numFmtId="2" fontId="0" fillId="0" borderId="1" xfId="0" applyNumberFormat="1" applyFont="1" applyBorder="1"/>
    <xf numFmtId="0" fontId="5" fillId="0" borderId="1" xfId="0" applyNumberFormat="1" applyFont="1" applyBorder="1"/>
    <xf numFmtId="0" fontId="0" fillId="0" borderId="1" xfId="0" applyFont="1" applyBorder="1"/>
    <xf numFmtId="0" fontId="3" fillId="0" borderId="26" xfId="0" applyNumberFormat="1" applyFont="1" applyBorder="1" applyAlignment="1">
      <alignment horizontal="center" vertical="center" wrapText="1"/>
    </xf>
    <xf numFmtId="0" fontId="4" fillId="0" borderId="27" xfId="0" applyNumberFormat="1" applyFont="1" applyBorder="1" applyAlignment="1">
      <alignment horizontal="center" vertical="center" wrapText="1"/>
    </xf>
    <xf numFmtId="0" fontId="6" fillId="0" borderId="1" xfId="0" applyNumberFormat="1" applyFont="1" applyBorder="1"/>
    <xf numFmtId="0" fontId="3" fillId="0" borderId="26" xfId="0" applyNumberFormat="1" applyFont="1" applyBorder="1" applyAlignment="1">
      <alignment horizontal="center" vertical="center"/>
    </xf>
    <xf numFmtId="0" fontId="3" fillId="0" borderId="31" xfId="0" applyNumberFormat="1" applyFont="1" applyBorder="1" applyAlignment="1">
      <alignment horizontal="center" vertical="center" wrapText="1"/>
    </xf>
    <xf numFmtId="0" fontId="3" fillId="0" borderId="26" xfId="0" applyNumberFormat="1" applyFont="1" applyBorder="1" applyAlignment="1">
      <alignment horizontal="center" vertical="top" wrapText="1"/>
    </xf>
    <xf numFmtId="0" fontId="3" fillId="0" borderId="26" xfId="0" applyNumberFormat="1" applyFont="1" applyBorder="1" applyAlignment="1">
      <alignment horizontal="left" vertical="top" wrapText="1"/>
    </xf>
    <xf numFmtId="0" fontId="3" fillId="0" borderId="32" xfId="0" applyNumberFormat="1" applyFont="1" applyBorder="1" applyAlignment="1">
      <alignment horizontal="left" vertical="top" wrapText="1"/>
    </xf>
    <xf numFmtId="4" fontId="7" fillId="0" borderId="26" xfId="0" applyNumberFormat="1" applyFont="1" applyBorder="1" applyAlignment="1">
      <alignment horizontal="center" vertical="top" wrapText="1"/>
    </xf>
    <xf numFmtId="4" fontId="7" fillId="0" borderId="33" xfId="0" applyNumberFormat="1" applyFont="1" applyBorder="1" applyAlignment="1">
      <alignment horizontal="center" vertical="top" wrapText="1"/>
    </xf>
    <xf numFmtId="4" fontId="7" fillId="0" borderId="34" xfId="0" applyNumberFormat="1" applyFont="1" applyBorder="1" applyAlignment="1">
      <alignment horizontal="center" vertical="top" wrapText="1"/>
    </xf>
    <xf numFmtId="0" fontId="3" fillId="0" borderId="27" xfId="0" applyNumberFormat="1" applyFont="1" applyBorder="1" applyAlignment="1">
      <alignment horizontal="left" vertical="top" wrapText="1"/>
    </xf>
    <xf numFmtId="0" fontId="3" fillId="0" borderId="37" xfId="0" applyNumberFormat="1" applyFont="1" applyBorder="1" applyAlignment="1">
      <alignment horizontal="left" vertical="top" wrapText="1"/>
    </xf>
    <xf numFmtId="4" fontId="7" fillId="0" borderId="31" xfId="0" applyNumberFormat="1" applyFont="1" applyBorder="1" applyAlignment="1">
      <alignment horizontal="center" vertical="top" wrapText="1"/>
    </xf>
    <xf numFmtId="4" fontId="7" fillId="0" borderId="38" xfId="0" applyNumberFormat="1" applyFont="1" applyBorder="1" applyAlignment="1">
      <alignment horizontal="center" vertical="top" wrapText="1"/>
    </xf>
    <xf numFmtId="0" fontId="0" fillId="0" borderId="1" xfId="0" applyNumberFormat="1" applyFont="1" applyBorder="1"/>
    <xf numFmtId="1" fontId="3" fillId="0" borderId="39" xfId="0" applyNumberFormat="1" applyFont="1" applyBorder="1" applyAlignment="1">
      <alignment horizontal="center" vertical="top" wrapText="1"/>
    </xf>
    <xf numFmtId="0" fontId="3" fillId="0" borderId="1" xfId="0" applyNumberFormat="1" applyFont="1" applyBorder="1" applyAlignment="1">
      <alignment vertical="top" wrapText="1"/>
    </xf>
    <xf numFmtId="0" fontId="3" fillId="0" borderId="39" xfId="0" applyNumberFormat="1" applyFont="1" applyBorder="1" applyAlignment="1">
      <alignment horizontal="left" vertical="top" wrapText="1"/>
    </xf>
    <xf numFmtId="0" fontId="3" fillId="0" borderId="1" xfId="0" applyNumberFormat="1" applyFont="1" applyBorder="1" applyAlignment="1">
      <alignment horizontal="left" vertical="top" wrapText="1"/>
    </xf>
    <xf numFmtId="4" fontId="7" fillId="0" borderId="39" xfId="0" applyNumberFormat="1" applyFont="1" applyBorder="1" applyAlignment="1">
      <alignment horizontal="center" vertical="top" wrapText="1"/>
    </xf>
    <xf numFmtId="4" fontId="7" fillId="0" borderId="40" xfId="0" applyNumberFormat="1" applyFont="1" applyBorder="1" applyAlignment="1">
      <alignment horizontal="center" vertical="top" wrapText="1"/>
    </xf>
    <xf numFmtId="0" fontId="3" fillId="0" borderId="41" xfId="0" applyNumberFormat="1" applyFont="1" applyBorder="1" applyAlignment="1">
      <alignment vertical="top" wrapText="1"/>
    </xf>
    <xf numFmtId="1" fontId="3" fillId="0" borderId="26" xfId="0" applyNumberFormat="1" applyFont="1" applyBorder="1" applyAlignment="1">
      <alignment horizontal="center" vertical="top" wrapText="1"/>
    </xf>
    <xf numFmtId="0" fontId="3" fillId="0" borderId="26" xfId="0" applyNumberFormat="1" applyFont="1" applyBorder="1" applyAlignment="1">
      <alignment vertical="top" wrapText="1"/>
    </xf>
    <xf numFmtId="4" fontId="8" fillId="0" borderId="26" xfId="0" applyNumberFormat="1" applyFont="1" applyBorder="1" applyAlignment="1">
      <alignment horizontal="center" vertical="top" wrapText="1"/>
    </xf>
    <xf numFmtId="0" fontId="3" fillId="0" borderId="37" xfId="0" applyNumberFormat="1" applyFont="1" applyBorder="1" applyAlignment="1">
      <alignment vertical="top"/>
    </xf>
    <xf numFmtId="0" fontId="3" fillId="0" borderId="38" xfId="0" applyNumberFormat="1" applyFont="1" applyBorder="1" applyAlignment="1">
      <alignment vertical="top"/>
    </xf>
    <xf numFmtId="0" fontId="3" fillId="0" borderId="34" xfId="0" applyNumberFormat="1" applyFont="1" applyBorder="1" applyAlignment="1">
      <alignment horizontal="center" vertical="center" wrapText="1"/>
    </xf>
    <xf numFmtId="0" fontId="3" fillId="0" borderId="33" xfId="0" applyNumberFormat="1" applyFont="1" applyBorder="1" applyAlignment="1">
      <alignment horizontal="center" vertical="center" wrapText="1"/>
    </xf>
    <xf numFmtId="0" fontId="3" fillId="0" borderId="33" xfId="0" applyNumberFormat="1" applyFont="1" applyBorder="1" applyAlignment="1">
      <alignment vertical="top" wrapText="1"/>
    </xf>
    <xf numFmtId="4" fontId="1" fillId="0" borderId="26" xfId="0" applyNumberFormat="1" applyFont="1" applyBorder="1" applyAlignment="1">
      <alignment horizontal="center" vertical="top" wrapText="1"/>
    </xf>
    <xf numFmtId="0" fontId="3" fillId="0" borderId="38" xfId="0" applyNumberFormat="1" applyFont="1" applyBorder="1" applyAlignment="1">
      <alignment vertical="top" wrapText="1"/>
    </xf>
    <xf numFmtId="4" fontId="1" fillId="0" borderId="31" xfId="0" applyNumberFormat="1" applyFont="1" applyBorder="1" applyAlignment="1">
      <alignment horizontal="center" vertical="top" wrapText="1"/>
    </xf>
    <xf numFmtId="0" fontId="0" fillId="0" borderId="1" xfId="0" applyFont="1" applyBorder="1" applyAlignment="1">
      <alignment vertical="top"/>
    </xf>
    <xf numFmtId="0" fontId="1" fillId="0" borderId="1" xfId="0" applyNumberFormat="1" applyFont="1" applyBorder="1" applyAlignment="1">
      <alignment horizontal="left" vertical="top"/>
    </xf>
    <xf numFmtId="0" fontId="1" fillId="0" borderId="1" xfId="0" applyNumberFormat="1" applyFont="1" applyBorder="1" applyAlignment="1">
      <alignment horizontal="center"/>
    </xf>
    <xf numFmtId="0" fontId="4" fillId="0" borderId="26" xfId="0" applyNumberFormat="1" applyFont="1" applyBorder="1" applyAlignment="1">
      <alignment horizontal="center" vertical="center" wrapText="1"/>
    </xf>
    <xf numFmtId="0" fontId="4" fillId="0" borderId="26" xfId="0" applyNumberFormat="1" applyFont="1" applyBorder="1" applyAlignment="1">
      <alignment horizontal="center" wrapText="1"/>
    </xf>
    <xf numFmtId="0" fontId="4" fillId="0" borderId="26" xfId="0" applyNumberFormat="1" applyFont="1" applyBorder="1" applyAlignment="1">
      <alignment horizontal="center" vertical="top" wrapText="1"/>
    </xf>
    <xf numFmtId="0" fontId="4" fillId="0" borderId="26" xfId="0" applyNumberFormat="1" applyFont="1" applyBorder="1" applyAlignment="1">
      <alignment vertical="top" wrapText="1"/>
    </xf>
    <xf numFmtId="0" fontId="4" fillId="0" borderId="26" xfId="0" applyNumberFormat="1" applyFont="1" applyBorder="1" applyAlignment="1">
      <alignment horizontal="left" vertical="top" wrapText="1"/>
    </xf>
    <xf numFmtId="0" fontId="3" fillId="0" borderId="34" xfId="0" applyNumberFormat="1" applyFont="1" applyBorder="1" applyAlignment="1">
      <alignment horizontal="left" vertical="top" wrapText="1"/>
    </xf>
    <xf numFmtId="0" fontId="4" fillId="0" borderId="26" xfId="0" applyNumberFormat="1" applyFont="1" applyBorder="1"/>
    <xf numFmtId="0" fontId="1" fillId="0" borderId="26" xfId="0" applyNumberFormat="1" applyFont="1" applyBorder="1" applyAlignment="1">
      <alignment horizontal="right"/>
    </xf>
    <xf numFmtId="0" fontId="1" fillId="0" borderId="26" xfId="0" applyNumberFormat="1" applyFont="1" applyBorder="1"/>
    <xf numFmtId="0" fontId="2" fillId="0" borderId="1" xfId="0" applyNumberFormat="1" applyFont="1" applyBorder="1" applyAlignment="1">
      <alignment vertical="top" wrapText="1"/>
    </xf>
    <xf numFmtId="0" fontId="9" fillId="0" borderId="37" xfId="0" applyNumberFormat="1" applyFont="1" applyBorder="1" applyAlignment="1">
      <alignment vertical="top" wrapText="1"/>
    </xf>
    <xf numFmtId="0" fontId="9" fillId="0" borderId="1" xfId="0" applyNumberFormat="1" applyFont="1" applyBorder="1" applyAlignment="1">
      <alignment vertical="top" wrapText="1"/>
    </xf>
    <xf numFmtId="2" fontId="3" fillId="0" borderId="26" xfId="0" applyNumberFormat="1" applyFont="1" applyBorder="1" applyAlignment="1">
      <alignment horizontal="center" vertical="center" wrapText="1"/>
    </xf>
    <xf numFmtId="0" fontId="3" fillId="0" borderId="1" xfId="0" applyNumberFormat="1" applyFont="1" applyBorder="1"/>
    <xf numFmtId="4" fontId="3" fillId="0" borderId="38" xfId="0" applyNumberFormat="1" applyFont="1" applyBorder="1" applyAlignment="1">
      <alignment horizontal="center" vertical="top" wrapText="1"/>
    </xf>
    <xf numFmtId="4" fontId="3" fillId="0" borderId="26" xfId="0" applyNumberFormat="1" applyFont="1" applyBorder="1" applyAlignment="1">
      <alignment horizontal="center" vertical="top" wrapText="1"/>
    </xf>
    <xf numFmtId="164" fontId="3" fillId="0" borderId="1" xfId="0" applyNumberFormat="1" applyFont="1" applyBorder="1"/>
    <xf numFmtId="0" fontId="3" fillId="0" borderId="49" xfId="0" applyNumberFormat="1" applyFont="1" applyBorder="1" applyAlignment="1">
      <alignment horizontal="left" vertical="top" wrapText="1"/>
    </xf>
    <xf numFmtId="4" fontId="3" fillId="0" borderId="31" xfId="0" applyNumberFormat="1" applyFont="1" applyBorder="1" applyAlignment="1">
      <alignment horizontal="center" vertical="top" wrapText="1"/>
    </xf>
    <xf numFmtId="0" fontId="3" fillId="0" borderId="33" xfId="0" applyNumberFormat="1" applyFont="1" applyBorder="1" applyAlignment="1">
      <alignment horizontal="left" vertical="top" wrapText="1"/>
    </xf>
    <xf numFmtId="0" fontId="3" fillId="0" borderId="38" xfId="0" applyNumberFormat="1" applyFont="1" applyBorder="1" applyAlignment="1">
      <alignment horizontal="left" vertical="top" wrapText="1"/>
    </xf>
    <xf numFmtId="4" fontId="3" fillId="0" borderId="26" xfId="0" applyNumberFormat="1" applyFont="1" applyBorder="1" applyAlignment="1">
      <alignment horizontal="center" vertical="center" wrapText="1"/>
    </xf>
    <xf numFmtId="4" fontId="3" fillId="0" borderId="26" xfId="0" applyNumberFormat="1" applyFont="1" applyBorder="1" applyAlignment="1">
      <alignment horizontal="center" vertical="center"/>
    </xf>
    <xf numFmtId="0" fontId="3" fillId="0" borderId="40" xfId="0" applyNumberFormat="1" applyFont="1" applyBorder="1" applyAlignment="1">
      <alignment horizontal="left" vertical="top" wrapText="1"/>
    </xf>
    <xf numFmtId="4" fontId="3" fillId="0" borderId="26" xfId="0" applyNumberFormat="1" applyFont="1" applyBorder="1" applyAlignment="1">
      <alignment horizontal="center"/>
    </xf>
    <xf numFmtId="0" fontId="1" fillId="0" borderId="1" xfId="0" applyNumberFormat="1" applyFont="1" applyBorder="1" applyAlignment="1">
      <alignment horizontal="center" vertical="top"/>
    </xf>
    <xf numFmtId="0" fontId="3" fillId="0" borderId="38" xfId="0" applyNumberFormat="1" applyFont="1" applyBorder="1" applyAlignment="1">
      <alignment horizontal="center" vertical="center" wrapText="1"/>
    </xf>
    <xf numFmtId="4" fontId="7" fillId="0" borderId="26" xfId="0" applyNumberFormat="1" applyFont="1" applyBorder="1" applyAlignment="1">
      <alignment horizontal="center" vertical="top"/>
    </xf>
    <xf numFmtId="0" fontId="7" fillId="0" borderId="26" xfId="0" applyNumberFormat="1" applyFont="1" applyBorder="1" applyAlignment="1">
      <alignment horizontal="center" vertical="top" wrapText="1"/>
    </xf>
    <xf numFmtId="165" fontId="4" fillId="0" borderId="26" xfId="0" applyNumberFormat="1" applyFont="1" applyBorder="1" applyAlignment="1">
      <alignment horizontal="center" vertical="top" wrapText="1"/>
    </xf>
    <xf numFmtId="165" fontId="4" fillId="0" borderId="31" xfId="0" applyNumberFormat="1" applyFont="1" applyBorder="1" applyAlignment="1">
      <alignment horizontal="center" vertical="top" wrapText="1"/>
    </xf>
    <xf numFmtId="0" fontId="4" fillId="0" borderId="31" xfId="0" applyNumberFormat="1" applyFont="1" applyBorder="1" applyAlignment="1">
      <alignment horizontal="center" vertical="top" wrapText="1"/>
    </xf>
    <xf numFmtId="0" fontId="4" fillId="0" borderId="23" xfId="0" applyNumberFormat="1" applyFont="1" applyBorder="1" applyAlignment="1">
      <alignment vertical="top" wrapText="1"/>
    </xf>
    <xf numFmtId="0" fontId="0" fillId="0" borderId="1" xfId="0" applyNumberFormat="1" applyFont="1" applyBorder="1" applyAlignment="1">
      <alignment horizontal="left"/>
    </xf>
    <xf numFmtId="0" fontId="0" fillId="0" borderId="1" xfId="0" applyNumberFormat="1" applyFont="1" applyBorder="1" applyAlignment="1">
      <alignment horizontal="left" vertical="top"/>
    </xf>
    <xf numFmtId="0" fontId="10" fillId="0" borderId="37" xfId="0" applyNumberFormat="1" applyFont="1" applyBorder="1" applyAlignment="1">
      <alignment vertical="top" wrapText="1"/>
    </xf>
    <xf numFmtId="0" fontId="10" fillId="0" borderId="26" xfId="0" applyNumberFormat="1" applyFont="1" applyBorder="1" applyAlignment="1">
      <alignment horizontal="center" vertical="center" wrapText="1"/>
    </xf>
    <xf numFmtId="0" fontId="10" fillId="0" borderId="49" xfId="0" applyNumberFormat="1" applyFont="1" applyBorder="1" applyAlignment="1">
      <alignment vertical="top" wrapText="1"/>
    </xf>
    <xf numFmtId="4" fontId="10" fillId="0" borderId="26" xfId="0" applyNumberFormat="1" applyFont="1" applyBorder="1" applyAlignment="1">
      <alignment horizontal="center" vertical="top" wrapText="1"/>
    </xf>
    <xf numFmtId="4" fontId="10" fillId="0" borderId="34" xfId="0" applyNumberFormat="1" applyFont="1" applyBorder="1" applyAlignment="1">
      <alignment horizontal="center" vertical="top" wrapText="1"/>
    </xf>
    <xf numFmtId="0" fontId="10" fillId="0" borderId="38" xfId="0" applyNumberFormat="1" applyFont="1" applyBorder="1" applyAlignment="1">
      <alignment horizontal="left" vertical="top" wrapText="1"/>
    </xf>
    <xf numFmtId="4" fontId="10" fillId="0" borderId="31" xfId="0" applyNumberFormat="1" applyFont="1" applyBorder="1" applyAlignment="1">
      <alignment horizontal="center" vertical="top" wrapText="1"/>
    </xf>
    <xf numFmtId="0" fontId="10" fillId="0" borderId="33" xfId="0" applyNumberFormat="1" applyFont="1" applyBorder="1" applyAlignment="1">
      <alignment horizontal="left" vertical="top" wrapText="1"/>
    </xf>
    <xf numFmtId="4" fontId="10" fillId="0" borderId="27" xfId="0" applyNumberFormat="1" applyFont="1" applyBorder="1" applyAlignment="1">
      <alignment horizontal="center" vertical="top" wrapText="1"/>
    </xf>
    <xf numFmtId="0" fontId="11" fillId="0" borderId="1" xfId="0" applyNumberFormat="1" applyFont="1" applyBorder="1"/>
    <xf numFmtId="0" fontId="4" fillId="0" borderId="32" xfId="0" applyNumberFormat="1" applyFont="1" applyBorder="1" applyAlignment="1">
      <alignment horizontal="left" vertical="top" wrapText="1"/>
    </xf>
    <xf numFmtId="4" fontId="4" fillId="0" borderId="26" xfId="0" applyNumberFormat="1" applyFont="1" applyBorder="1" applyAlignment="1">
      <alignment horizontal="center" vertical="top" wrapText="1"/>
    </xf>
    <xf numFmtId="4" fontId="4" fillId="0" borderId="38" xfId="0" applyNumberFormat="1" applyFont="1" applyBorder="1" applyAlignment="1">
      <alignment horizontal="center" vertical="top" wrapText="1"/>
    </xf>
    <xf numFmtId="4" fontId="4" fillId="0" borderId="27" xfId="0" applyNumberFormat="1" applyFont="1" applyBorder="1" applyAlignment="1">
      <alignment horizontal="center" vertical="top" wrapText="1"/>
    </xf>
    <xf numFmtId="0" fontId="4" fillId="0" borderId="37" xfId="0" applyNumberFormat="1" applyFont="1" applyBorder="1" applyAlignment="1">
      <alignment horizontal="left" vertical="top" wrapText="1"/>
    </xf>
    <xf numFmtId="4" fontId="4" fillId="0" borderId="31" xfId="0" applyNumberFormat="1" applyFont="1" applyBorder="1" applyAlignment="1">
      <alignment horizontal="center" vertical="top" wrapText="1"/>
    </xf>
    <xf numFmtId="0" fontId="4" fillId="0" borderId="41" xfId="0" applyNumberFormat="1" applyFont="1" applyBorder="1" applyAlignment="1">
      <alignment horizontal="left" vertical="top" wrapText="1"/>
    </xf>
    <xf numFmtId="0" fontId="4" fillId="0" borderId="23" xfId="0" applyNumberFormat="1" applyFont="1" applyBorder="1" applyAlignment="1">
      <alignment horizontal="left" vertical="top" wrapText="1"/>
    </xf>
    <xf numFmtId="0" fontId="4" fillId="0" borderId="1" xfId="0" applyNumberFormat="1" applyFont="1" applyBorder="1" applyAlignment="1">
      <alignment horizontal="left" vertical="top" wrapText="1"/>
    </xf>
    <xf numFmtId="0" fontId="12" fillId="0" borderId="1" xfId="0" applyNumberFormat="1" applyFont="1" applyBorder="1"/>
    <xf numFmtId="0" fontId="12" fillId="0" borderId="1" xfId="0" applyNumberFormat="1" applyFont="1" applyBorder="1" applyAlignment="1">
      <alignment wrapText="1"/>
    </xf>
    <xf numFmtId="4" fontId="0" fillId="0" borderId="1" xfId="0" applyNumberFormat="1" applyFont="1" applyBorder="1"/>
    <xf numFmtId="4" fontId="13" fillId="0" borderId="1" xfId="0" applyNumberFormat="1" applyFont="1" applyBorder="1"/>
    <xf numFmtId="4" fontId="4" fillId="0" borderId="26" xfId="0" applyNumberFormat="1" applyFont="1" applyFill="1" applyBorder="1" applyAlignment="1">
      <alignment horizontal="center" vertical="top" wrapText="1"/>
    </xf>
    <xf numFmtId="0" fontId="3" fillId="0" borderId="26" xfId="0" applyNumberFormat="1" applyFont="1" applyBorder="1" applyAlignment="1">
      <alignment horizontal="left" vertical="top" wrapText="1"/>
    </xf>
    <xf numFmtId="0" fontId="4" fillId="0" borderId="26" xfId="0" applyNumberFormat="1" applyFont="1" applyBorder="1" applyAlignment="1">
      <alignment horizontal="left" vertical="top" wrapText="1"/>
    </xf>
    <xf numFmtId="0" fontId="4" fillId="0" borderId="26" xfId="0" applyNumberFormat="1" applyFont="1" applyBorder="1" applyAlignment="1">
      <alignment vertical="top" wrapText="1"/>
    </xf>
    <xf numFmtId="4" fontId="7" fillId="0" borderId="26" xfId="0" applyNumberFormat="1" applyFont="1" applyFill="1" applyBorder="1" applyAlignment="1">
      <alignment horizontal="center" vertical="top" wrapText="1"/>
    </xf>
    <xf numFmtId="0" fontId="3" fillId="0" borderId="31" xfId="0" applyNumberFormat="1" applyFont="1" applyBorder="1" applyAlignment="1">
      <alignment horizontal="left" vertical="top" wrapText="1"/>
    </xf>
    <xf numFmtId="0" fontId="17" fillId="0" borderId="63" xfId="0" applyFont="1" applyBorder="1" applyAlignment="1">
      <alignment vertical="top"/>
    </xf>
    <xf numFmtId="0" fontId="16" fillId="0" borderId="63" xfId="0" applyFont="1" applyBorder="1" applyAlignment="1">
      <alignment vertical="top" wrapText="1"/>
    </xf>
    <xf numFmtId="0" fontId="1" fillId="0" borderId="31" xfId="0" applyNumberFormat="1" applyFont="1" applyBorder="1"/>
    <xf numFmtId="0" fontId="0" fillId="0" borderId="1" xfId="0" applyFont="1" applyBorder="1" applyAlignment="1"/>
    <xf numFmtId="4" fontId="7" fillId="0" borderId="31" xfId="0" applyNumberFormat="1" applyFont="1" applyBorder="1" applyAlignment="1">
      <alignment horizontal="center" vertical="top"/>
    </xf>
    <xf numFmtId="4" fontId="18" fillId="0" borderId="63" xfId="0" applyNumberFormat="1" applyFont="1" applyBorder="1" applyAlignment="1">
      <alignment horizontal="center" vertical="top"/>
    </xf>
    <xf numFmtId="4" fontId="19" fillId="0" borderId="63" xfId="0" applyNumberFormat="1" applyFont="1" applyBorder="1" applyAlignment="1">
      <alignment horizontal="center" vertical="top"/>
    </xf>
    <xf numFmtId="0" fontId="2" fillId="0" borderId="1" xfId="0" applyNumberFormat="1" applyFont="1" applyBorder="1" applyAlignment="1">
      <alignment horizontal="center"/>
    </xf>
    <xf numFmtId="0" fontId="2" fillId="0" borderId="2" xfId="0" applyNumberFormat="1" applyFont="1" applyBorder="1" applyAlignment="1">
      <alignment horizontal="center"/>
    </xf>
    <xf numFmtId="0" fontId="2" fillId="0" borderId="3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left"/>
    </xf>
    <xf numFmtId="0" fontId="2" fillId="0" borderId="2" xfId="0" applyNumberFormat="1" applyFont="1" applyBorder="1" applyAlignment="1">
      <alignment horizontal="left"/>
    </xf>
    <xf numFmtId="0" fontId="2" fillId="0" borderId="3" xfId="0" applyNumberFormat="1" applyFont="1" applyBorder="1" applyAlignment="1">
      <alignment horizontal="left"/>
    </xf>
    <xf numFmtId="0" fontId="2" fillId="0" borderId="1" xfId="0" applyNumberFormat="1" applyFont="1" applyBorder="1" applyAlignment="1">
      <alignment horizontal="right"/>
    </xf>
    <xf numFmtId="0" fontId="2" fillId="0" borderId="2" xfId="0" applyNumberFormat="1" applyFont="1" applyBorder="1" applyAlignment="1">
      <alignment horizontal="right"/>
    </xf>
    <xf numFmtId="0" fontId="2" fillId="0" borderId="3" xfId="0" applyNumberFormat="1" applyFont="1" applyBorder="1" applyAlignment="1">
      <alignment horizontal="right"/>
    </xf>
    <xf numFmtId="0" fontId="2" fillId="0" borderId="1" xfId="0" applyNumberFormat="1" applyFont="1" applyBorder="1" applyAlignment="1">
      <alignment horizontal="right" vertical="top"/>
    </xf>
    <xf numFmtId="0" fontId="2" fillId="0" borderId="2" xfId="0" applyNumberFormat="1" applyFont="1" applyBorder="1" applyAlignment="1">
      <alignment horizontal="right" vertical="top"/>
    </xf>
    <xf numFmtId="0" fontId="2" fillId="0" borderId="3" xfId="0" applyNumberFormat="1" applyFont="1" applyBorder="1" applyAlignment="1">
      <alignment horizontal="right" vertical="top"/>
    </xf>
    <xf numFmtId="0" fontId="2" fillId="0" borderId="1" xfId="0" applyNumberFormat="1" applyFont="1" applyBorder="1" applyAlignment="1">
      <alignment horizontal="center" vertical="top" wrapText="1"/>
    </xf>
    <xf numFmtId="0" fontId="2" fillId="0" borderId="2" xfId="0" applyNumberFormat="1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center" vertical="top" wrapText="1"/>
    </xf>
    <xf numFmtId="0" fontId="3" fillId="0" borderId="5" xfId="0" applyNumberFormat="1" applyFont="1" applyBorder="1" applyAlignment="1">
      <alignment horizontal="left" vertical="top"/>
    </xf>
    <xf numFmtId="0" fontId="3" fillId="0" borderId="6" xfId="0" applyNumberFormat="1" applyFont="1" applyBorder="1" applyAlignment="1">
      <alignment horizontal="left" vertical="top"/>
    </xf>
    <xf numFmtId="0" fontId="3" fillId="0" borderId="7" xfId="0" applyNumberFormat="1" applyFont="1" applyBorder="1" applyAlignment="1">
      <alignment horizontal="left" vertical="top"/>
    </xf>
    <xf numFmtId="0" fontId="3" fillId="0" borderId="5" xfId="0" applyNumberFormat="1" applyFont="1" applyBorder="1" applyAlignment="1">
      <alignment horizontal="left" vertical="top" wrapText="1"/>
    </xf>
    <xf numFmtId="0" fontId="3" fillId="0" borderId="13" xfId="0" applyNumberFormat="1" applyFont="1" applyBorder="1" applyAlignment="1">
      <alignment horizontal="left" vertical="top" wrapText="1"/>
    </xf>
    <xf numFmtId="0" fontId="3" fillId="0" borderId="22" xfId="0" applyNumberFormat="1" applyFont="1" applyBorder="1" applyAlignment="1">
      <alignment horizontal="left" vertical="top" wrapText="1"/>
    </xf>
    <xf numFmtId="0" fontId="3" fillId="0" borderId="5" xfId="0" applyNumberFormat="1" applyFont="1" applyBorder="1" applyAlignment="1">
      <alignment horizontal="center" vertical="top" wrapText="1"/>
    </xf>
    <xf numFmtId="0" fontId="3" fillId="0" borderId="8" xfId="0" applyNumberFormat="1" applyFont="1" applyBorder="1" applyAlignment="1">
      <alignment horizontal="center" vertical="top" wrapText="1"/>
    </xf>
    <xf numFmtId="0" fontId="3" fillId="0" borderId="14" xfId="0" applyNumberFormat="1" applyFont="1" applyBorder="1" applyAlignment="1">
      <alignment horizontal="center" vertical="top" wrapText="1"/>
    </xf>
    <xf numFmtId="0" fontId="3" fillId="0" borderId="15" xfId="0" applyNumberFormat="1" applyFont="1" applyBorder="1" applyAlignment="1">
      <alignment horizontal="center" vertical="top" wrapText="1"/>
    </xf>
    <xf numFmtId="0" fontId="3" fillId="0" borderId="9" xfId="0" applyNumberFormat="1" applyFont="1" applyBorder="1" applyAlignment="1">
      <alignment horizontal="left" vertical="top" wrapText="1"/>
    </xf>
    <xf numFmtId="0" fontId="3" fillId="0" borderId="16" xfId="0" applyNumberFormat="1" applyFont="1" applyBorder="1" applyAlignment="1">
      <alignment horizontal="left" vertical="top" wrapText="1"/>
    </xf>
    <xf numFmtId="0" fontId="3" fillId="0" borderId="10" xfId="0" applyNumberFormat="1" applyFont="1" applyBorder="1" applyAlignment="1">
      <alignment horizontal="center" vertical="top" wrapText="1"/>
    </xf>
    <xf numFmtId="0" fontId="3" fillId="0" borderId="11" xfId="0" applyNumberFormat="1" applyFont="1" applyBorder="1" applyAlignment="1">
      <alignment horizontal="center" vertical="top" wrapText="1"/>
    </xf>
    <xf numFmtId="0" fontId="3" fillId="0" borderId="12" xfId="0" applyNumberFormat="1" applyFont="1" applyBorder="1" applyAlignment="1">
      <alignment horizontal="center" vertical="top" wrapText="1"/>
    </xf>
    <xf numFmtId="0" fontId="3" fillId="0" borderId="19" xfId="0" applyNumberFormat="1" applyFont="1" applyBorder="1" applyAlignment="1">
      <alignment horizontal="center" vertical="top" wrapText="1"/>
    </xf>
    <xf numFmtId="0" fontId="3" fillId="0" borderId="20" xfId="0" applyNumberFormat="1" applyFont="1" applyBorder="1" applyAlignment="1">
      <alignment horizontal="center" vertical="top" wrapText="1"/>
    </xf>
    <xf numFmtId="0" fontId="2" fillId="0" borderId="1" xfId="0" applyNumberFormat="1" applyFont="1" applyBorder="1" applyAlignment="1">
      <alignment horizontal="right" vertical="top" wrapText="1"/>
    </xf>
    <xf numFmtId="0" fontId="2" fillId="0" borderId="2" xfId="0" applyNumberFormat="1" applyFont="1" applyBorder="1" applyAlignment="1">
      <alignment horizontal="right" vertical="top" wrapText="1"/>
    </xf>
    <xf numFmtId="0" fontId="2" fillId="0" borderId="3" xfId="0" applyNumberFormat="1" applyFont="1" applyBorder="1" applyAlignment="1">
      <alignment horizontal="right" vertical="top" wrapText="1"/>
    </xf>
    <xf numFmtId="0" fontId="2" fillId="0" borderId="46" xfId="0" applyNumberFormat="1" applyFont="1" applyBorder="1" applyAlignment="1">
      <alignment horizontal="center"/>
    </xf>
    <xf numFmtId="0" fontId="2" fillId="0" borderId="23" xfId="0" applyNumberFormat="1" applyFont="1" applyBorder="1" applyAlignment="1">
      <alignment horizontal="center" vertical="top" wrapText="1"/>
    </xf>
    <xf numFmtId="0" fontId="2" fillId="0" borderId="24" xfId="0" applyNumberFormat="1" applyFont="1" applyBorder="1" applyAlignment="1">
      <alignment horizontal="center" vertical="top" wrapText="1"/>
    </xf>
    <xf numFmtId="0" fontId="2" fillId="0" borderId="25" xfId="0" applyNumberFormat="1" applyFont="1" applyBorder="1" applyAlignment="1">
      <alignment horizontal="center" vertical="top" wrapText="1"/>
    </xf>
    <xf numFmtId="0" fontId="3" fillId="0" borderId="26" xfId="0" applyNumberFormat="1" applyFont="1" applyBorder="1" applyAlignment="1">
      <alignment horizontal="center" vertical="center" wrapText="1"/>
    </xf>
    <xf numFmtId="0" fontId="3" fillId="0" borderId="30" xfId="0" applyNumberFormat="1" applyFont="1" applyBorder="1" applyAlignment="1">
      <alignment horizontal="center" vertical="center" wrapText="1"/>
    </xf>
    <xf numFmtId="0" fontId="4" fillId="0" borderId="27" xfId="0" applyNumberFormat="1" applyFont="1" applyBorder="1" applyAlignment="1">
      <alignment horizontal="center" vertical="center" wrapText="1"/>
    </xf>
    <xf numFmtId="0" fontId="4" fillId="0" borderId="28" xfId="0" applyNumberFormat="1" applyFont="1" applyBorder="1" applyAlignment="1">
      <alignment horizontal="center" vertical="center" wrapText="1"/>
    </xf>
    <xf numFmtId="0" fontId="4" fillId="0" borderId="29" xfId="0" applyNumberFormat="1" applyFont="1" applyBorder="1" applyAlignment="1">
      <alignment horizontal="center" vertical="center" wrapText="1"/>
    </xf>
    <xf numFmtId="0" fontId="3" fillId="0" borderId="26" xfId="0" applyNumberFormat="1" applyFont="1" applyBorder="1" applyAlignment="1">
      <alignment horizontal="center" vertical="top" wrapText="1"/>
    </xf>
    <xf numFmtId="0" fontId="3" fillId="0" borderId="35" xfId="0" applyNumberFormat="1" applyFont="1" applyBorder="1" applyAlignment="1">
      <alignment horizontal="center" vertical="top" wrapText="1"/>
    </xf>
    <xf numFmtId="0" fontId="3" fillId="0" borderId="30" xfId="0" applyNumberFormat="1" applyFont="1" applyBorder="1" applyAlignment="1">
      <alignment horizontal="center" vertical="top" wrapText="1"/>
    </xf>
    <xf numFmtId="0" fontId="3" fillId="0" borderId="26" xfId="0" applyNumberFormat="1" applyFont="1" applyBorder="1" applyAlignment="1">
      <alignment horizontal="left" vertical="top" wrapText="1"/>
    </xf>
    <xf numFmtId="0" fontId="3" fillId="0" borderId="35" xfId="0" applyNumberFormat="1" applyFont="1" applyBorder="1" applyAlignment="1">
      <alignment horizontal="left" vertical="top" wrapText="1"/>
    </xf>
    <xf numFmtId="0" fontId="3" fillId="0" borderId="30" xfId="0" applyNumberFormat="1" applyFont="1" applyBorder="1" applyAlignment="1">
      <alignment horizontal="left" vertical="top" wrapText="1"/>
    </xf>
    <xf numFmtId="0" fontId="3" fillId="0" borderId="31" xfId="0" applyNumberFormat="1" applyFont="1" applyBorder="1" applyAlignment="1">
      <alignment horizontal="center" vertical="top" wrapText="1"/>
    </xf>
    <xf numFmtId="0" fontId="3" fillId="0" borderId="36" xfId="0" applyNumberFormat="1" applyFont="1" applyBorder="1" applyAlignment="1">
      <alignment horizontal="center" vertical="top" wrapText="1"/>
    </xf>
    <xf numFmtId="0" fontId="3" fillId="0" borderId="31" xfId="0" applyNumberFormat="1" applyFont="1" applyBorder="1" applyAlignment="1">
      <alignment horizontal="left" vertical="top" wrapText="1"/>
    </xf>
    <xf numFmtId="0" fontId="3" fillId="0" borderId="36" xfId="0" applyNumberFormat="1" applyFont="1" applyBorder="1" applyAlignment="1">
      <alignment horizontal="left" vertical="top" wrapText="1"/>
    </xf>
    <xf numFmtId="0" fontId="3" fillId="0" borderId="34" xfId="0" applyNumberFormat="1" applyFont="1" applyBorder="1" applyAlignment="1">
      <alignment horizontal="center" vertical="top" wrapText="1"/>
    </xf>
    <xf numFmtId="0" fontId="2" fillId="0" borderId="42" xfId="0" applyNumberFormat="1" applyFont="1" applyBorder="1" applyAlignment="1">
      <alignment horizontal="right" vertical="top" wrapText="1"/>
    </xf>
    <xf numFmtId="0" fontId="2" fillId="0" borderId="43" xfId="0" applyNumberFormat="1" applyFont="1" applyBorder="1" applyAlignment="1">
      <alignment horizontal="right" vertical="top" wrapText="1"/>
    </xf>
    <xf numFmtId="0" fontId="2" fillId="0" borderId="44" xfId="0" applyNumberFormat="1" applyFont="1" applyBorder="1" applyAlignment="1">
      <alignment horizontal="right" vertical="top" wrapText="1"/>
    </xf>
    <xf numFmtId="0" fontId="2" fillId="0" borderId="45" xfId="0" applyNumberFormat="1" applyFont="1" applyBorder="1" applyAlignment="1">
      <alignment horizontal="right" vertical="top" wrapText="1"/>
    </xf>
    <xf numFmtId="0" fontId="2" fillId="0" borderId="46" xfId="0" applyNumberFormat="1" applyFont="1" applyBorder="1" applyAlignment="1">
      <alignment horizontal="right" vertical="top" wrapText="1"/>
    </xf>
    <xf numFmtId="0" fontId="4" fillId="0" borderId="26" xfId="0" applyNumberFormat="1" applyFont="1" applyBorder="1" applyAlignment="1">
      <alignment horizontal="center" vertical="top"/>
    </xf>
    <xf numFmtId="0" fontId="4" fillId="0" borderId="28" xfId="0" applyNumberFormat="1" applyFont="1" applyBorder="1" applyAlignment="1">
      <alignment horizontal="center" vertical="top"/>
    </xf>
    <xf numFmtId="0" fontId="4" fillId="0" borderId="47" xfId="0" applyNumberFormat="1" applyFont="1" applyBorder="1" applyAlignment="1">
      <alignment horizontal="center" vertical="top"/>
    </xf>
    <xf numFmtId="0" fontId="3" fillId="0" borderId="48" xfId="0" applyNumberFormat="1" applyFont="1" applyBorder="1" applyAlignment="1">
      <alignment horizontal="center" vertical="top" wrapText="1"/>
    </xf>
    <xf numFmtId="0" fontId="3" fillId="0" borderId="51" xfId="0" applyNumberFormat="1" applyFont="1" applyBorder="1" applyAlignment="1">
      <alignment horizontal="center" vertical="top" wrapText="1"/>
    </xf>
    <xf numFmtId="0" fontId="3" fillId="0" borderId="52" xfId="0" applyNumberFormat="1" applyFont="1" applyBorder="1" applyAlignment="1">
      <alignment horizontal="center" vertical="top" wrapText="1"/>
    </xf>
    <xf numFmtId="0" fontId="3" fillId="0" borderId="49" xfId="0" applyNumberFormat="1" applyFont="1" applyBorder="1" applyAlignment="1">
      <alignment vertical="top" wrapText="1"/>
    </xf>
    <xf numFmtId="0" fontId="3" fillId="0" borderId="53" xfId="0" applyNumberFormat="1" applyFont="1" applyBorder="1" applyAlignment="1">
      <alignment vertical="top" wrapText="1"/>
    </xf>
    <xf numFmtId="0" fontId="3" fillId="0" borderId="24" xfId="0" applyNumberFormat="1" applyFont="1" applyBorder="1" applyAlignment="1">
      <alignment horizontal="center" vertical="top" wrapText="1"/>
    </xf>
    <xf numFmtId="0" fontId="3" fillId="0" borderId="50" xfId="0" applyNumberFormat="1" applyFont="1" applyBorder="1" applyAlignment="1">
      <alignment horizontal="center" vertical="top" wrapText="1"/>
    </xf>
    <xf numFmtId="0" fontId="3" fillId="0" borderId="54" xfId="0" applyNumberFormat="1" applyFont="1" applyBorder="1" applyAlignment="1">
      <alignment horizontal="center" vertical="top" wrapText="1"/>
    </xf>
    <xf numFmtId="0" fontId="3" fillId="0" borderId="55" xfId="0" applyNumberFormat="1" applyFont="1" applyBorder="1" applyAlignment="1">
      <alignment horizontal="center" vertical="top" wrapText="1"/>
    </xf>
    <xf numFmtId="0" fontId="4" fillId="0" borderId="26" xfId="0" applyNumberFormat="1" applyFont="1" applyBorder="1" applyAlignment="1">
      <alignment horizontal="center" vertical="center" wrapText="1"/>
    </xf>
    <xf numFmtId="0" fontId="4" fillId="0" borderId="30" xfId="0" applyNumberFormat="1" applyFont="1" applyBorder="1" applyAlignment="1">
      <alignment horizontal="center" vertical="center" wrapText="1"/>
    </xf>
    <xf numFmtId="0" fontId="4" fillId="0" borderId="26" xfId="0" applyNumberFormat="1" applyFont="1" applyBorder="1" applyAlignment="1">
      <alignment horizontal="left" vertical="center" wrapText="1"/>
    </xf>
    <xf numFmtId="0" fontId="4" fillId="0" borderId="30" xfId="0" applyNumberFormat="1" applyFont="1" applyBorder="1" applyAlignment="1">
      <alignment horizontal="left" vertical="center" wrapText="1"/>
    </xf>
    <xf numFmtId="0" fontId="4" fillId="0" borderId="47" xfId="0" applyNumberFormat="1" applyFont="1" applyBorder="1" applyAlignment="1">
      <alignment horizontal="center" vertical="center" wrapText="1"/>
    </xf>
    <xf numFmtId="0" fontId="4" fillId="0" borderId="26" xfId="0" applyNumberFormat="1" applyFont="1" applyBorder="1" applyAlignment="1">
      <alignment horizontal="center" vertical="top" wrapText="1"/>
    </xf>
    <xf numFmtId="0" fontId="4" fillId="0" borderId="35" xfId="0" applyNumberFormat="1" applyFont="1" applyBorder="1" applyAlignment="1">
      <alignment horizontal="center" vertical="top" wrapText="1"/>
    </xf>
    <xf numFmtId="0" fontId="4" fillId="0" borderId="30" xfId="0" applyNumberFormat="1" applyFont="1" applyBorder="1" applyAlignment="1">
      <alignment horizontal="center" vertical="top" wrapText="1"/>
    </xf>
    <xf numFmtId="0" fontId="4" fillId="0" borderId="26" xfId="0" applyNumberFormat="1" applyFont="1" applyBorder="1" applyAlignment="1">
      <alignment vertical="top" wrapText="1"/>
    </xf>
    <xf numFmtId="0" fontId="4" fillId="0" borderId="35" xfId="0" applyNumberFormat="1" applyFont="1" applyBorder="1" applyAlignment="1">
      <alignment vertical="top" wrapText="1"/>
    </xf>
    <xf numFmtId="0" fontId="4" fillId="0" borderId="30" xfId="0" applyNumberFormat="1" applyFont="1" applyBorder="1" applyAlignment="1">
      <alignment vertical="top" wrapText="1"/>
    </xf>
    <xf numFmtId="0" fontId="4" fillId="0" borderId="26" xfId="0" applyNumberFormat="1" applyFont="1" applyBorder="1" applyAlignment="1">
      <alignment horizontal="left" vertical="top" wrapText="1"/>
    </xf>
    <xf numFmtId="0" fontId="4" fillId="0" borderId="35" xfId="0" applyNumberFormat="1" applyFont="1" applyBorder="1" applyAlignment="1">
      <alignment horizontal="left" vertical="top" wrapText="1"/>
    </xf>
    <xf numFmtId="0" fontId="4" fillId="0" borderId="30" xfId="0" applyNumberFormat="1" applyFont="1" applyBorder="1" applyAlignment="1">
      <alignment horizontal="left" vertical="top" wrapText="1"/>
    </xf>
    <xf numFmtId="0" fontId="4" fillId="0" borderId="31" xfId="0" applyNumberFormat="1" applyFont="1" applyBorder="1" applyAlignment="1">
      <alignment horizontal="left" vertical="top" wrapText="1"/>
    </xf>
    <xf numFmtId="0" fontId="4" fillId="0" borderId="39" xfId="0" applyNumberFormat="1" applyFont="1" applyBorder="1" applyAlignment="1">
      <alignment horizontal="left" vertical="top" wrapText="1"/>
    </xf>
    <xf numFmtId="0" fontId="4" fillId="0" borderId="34" xfId="0" applyNumberFormat="1" applyFont="1" applyBorder="1" applyAlignment="1">
      <alignment horizontal="left" vertical="top" wrapText="1"/>
    </xf>
    <xf numFmtId="0" fontId="4" fillId="0" borderId="35" xfId="0" applyNumberFormat="1" applyFont="1" applyBorder="1" applyAlignment="1">
      <alignment horizontal="center" vertical="top"/>
    </xf>
    <xf numFmtId="0" fontId="4" fillId="0" borderId="30" xfId="0" applyNumberFormat="1" applyFont="1" applyBorder="1" applyAlignment="1">
      <alignment horizontal="center" vertical="top"/>
    </xf>
    <xf numFmtId="0" fontId="1" fillId="0" borderId="26" xfId="0" applyNumberFormat="1" applyFont="1" applyBorder="1" applyAlignment="1">
      <alignment horizontal="center" vertical="top"/>
    </xf>
    <xf numFmtId="0" fontId="1" fillId="0" borderId="35" xfId="0" applyNumberFormat="1" applyFont="1" applyBorder="1" applyAlignment="1">
      <alignment horizontal="center" vertical="top"/>
    </xf>
    <xf numFmtId="0" fontId="1" fillId="0" borderId="39" xfId="0" applyNumberFormat="1" applyFont="1" applyBorder="1" applyAlignment="1">
      <alignment horizontal="center" vertical="top"/>
    </xf>
    <xf numFmtId="0" fontId="3" fillId="0" borderId="39" xfId="0" applyNumberFormat="1" applyFont="1" applyBorder="1" applyAlignment="1">
      <alignment horizontal="center" vertical="top" wrapText="1"/>
    </xf>
    <xf numFmtId="0" fontId="0" fillId="0" borderId="63" xfId="0" applyBorder="1" applyAlignment="1">
      <alignment horizontal="center" vertical="top"/>
    </xf>
    <xf numFmtId="0" fontId="17" fillId="0" borderId="63" xfId="0" applyFont="1" applyBorder="1" applyAlignment="1">
      <alignment horizontal="center" vertical="top"/>
    </xf>
    <xf numFmtId="0" fontId="0" fillId="0" borderId="63" xfId="0" applyBorder="1" applyAlignment="1">
      <alignment vertical="top"/>
    </xf>
    <xf numFmtId="0" fontId="15" fillId="0" borderId="63" xfId="0" applyFont="1" applyBorder="1" applyAlignment="1">
      <alignment horizontal="center" vertical="top"/>
    </xf>
    <xf numFmtId="0" fontId="17" fillId="0" borderId="63" xfId="0" applyFont="1" applyBorder="1" applyAlignment="1">
      <alignment horizontal="left" vertical="top" wrapText="1"/>
    </xf>
    <xf numFmtId="4" fontId="18" fillId="0" borderId="64" xfId="0" applyNumberFormat="1" applyFont="1" applyBorder="1" applyAlignment="1">
      <alignment horizontal="center"/>
    </xf>
    <xf numFmtId="4" fontId="18" fillId="0" borderId="65" xfId="0" applyNumberFormat="1" applyFont="1" applyBorder="1" applyAlignment="1">
      <alignment horizontal="center"/>
    </xf>
    <xf numFmtId="0" fontId="1" fillId="0" borderId="31" xfId="0" applyNumberFormat="1" applyFont="1" applyBorder="1" applyAlignment="1">
      <alignment horizontal="center"/>
    </xf>
    <xf numFmtId="0" fontId="1" fillId="0" borderId="39" xfId="0" applyNumberFormat="1" applyFont="1" applyBorder="1" applyAlignment="1">
      <alignment horizontal="center"/>
    </xf>
    <xf numFmtId="0" fontId="1" fillId="0" borderId="66" xfId="0" applyNumberFormat="1" applyFont="1" applyBorder="1" applyAlignment="1">
      <alignment horizontal="center"/>
    </xf>
    <xf numFmtId="4" fontId="17" fillId="0" borderId="64" xfId="0" applyNumberFormat="1" applyFont="1" applyBorder="1" applyAlignment="1">
      <alignment horizontal="left" vertical="top" wrapText="1"/>
    </xf>
    <xf numFmtId="4" fontId="17" fillId="0" borderId="65" xfId="0" applyNumberFormat="1" applyFont="1" applyBorder="1" applyAlignment="1">
      <alignment horizontal="left" vertical="top" wrapText="1"/>
    </xf>
    <xf numFmtId="4" fontId="18" fillId="0" borderId="67" xfId="0" applyNumberFormat="1" applyFont="1" applyBorder="1" applyAlignment="1">
      <alignment horizontal="center"/>
    </xf>
    <xf numFmtId="0" fontId="1" fillId="0" borderId="34" xfId="0" applyNumberFormat="1" applyFont="1" applyBorder="1" applyAlignment="1">
      <alignment horizontal="center"/>
    </xf>
    <xf numFmtId="0" fontId="9" fillId="0" borderId="26" xfId="0" applyNumberFormat="1" applyFont="1" applyBorder="1" applyAlignment="1">
      <alignment horizontal="center" vertical="top" wrapText="1"/>
    </xf>
    <xf numFmtId="0" fontId="9" fillId="0" borderId="28" xfId="0" applyNumberFormat="1" applyFont="1" applyBorder="1" applyAlignment="1">
      <alignment horizontal="center" vertical="top" wrapText="1"/>
    </xf>
    <xf numFmtId="0" fontId="9" fillId="0" borderId="47" xfId="0" applyNumberFormat="1" applyFont="1" applyBorder="1" applyAlignment="1">
      <alignment horizontal="center" vertical="top" wrapText="1"/>
    </xf>
    <xf numFmtId="0" fontId="3" fillId="0" borderId="56" xfId="0" applyNumberFormat="1" applyFont="1" applyBorder="1" applyAlignment="1">
      <alignment horizontal="center" vertical="top" wrapText="1"/>
    </xf>
    <xf numFmtId="0" fontId="3" fillId="0" borderId="57" xfId="0" applyNumberFormat="1" applyFont="1" applyBorder="1" applyAlignment="1">
      <alignment horizontal="center" vertical="top" wrapText="1"/>
    </xf>
    <xf numFmtId="49" fontId="2" fillId="0" borderId="1" xfId="0" applyNumberFormat="1" applyFont="1" applyBorder="1" applyAlignment="1">
      <alignment horizontal="right" vertical="top" wrapText="1"/>
    </xf>
    <xf numFmtId="49" fontId="2" fillId="0" borderId="2" xfId="0" applyNumberFormat="1" applyFont="1" applyBorder="1" applyAlignment="1">
      <alignment horizontal="right" vertical="top" wrapText="1"/>
    </xf>
    <xf numFmtId="49" fontId="2" fillId="0" borderId="3" xfId="0" applyNumberFormat="1" applyFont="1" applyBorder="1" applyAlignment="1">
      <alignment horizontal="right" vertical="top" wrapText="1"/>
    </xf>
    <xf numFmtId="0" fontId="4" fillId="0" borderId="31" xfId="0" applyNumberFormat="1" applyFont="1" applyBorder="1" applyAlignment="1">
      <alignment horizontal="center" vertical="center" wrapText="1"/>
    </xf>
    <xf numFmtId="0" fontId="4" fillId="0" borderId="36" xfId="0" applyNumberFormat="1" applyFont="1" applyBorder="1" applyAlignment="1">
      <alignment horizontal="center" vertical="center" wrapText="1"/>
    </xf>
    <xf numFmtId="0" fontId="3" fillId="0" borderId="31" xfId="0" applyNumberFormat="1" applyFont="1" applyBorder="1" applyAlignment="1">
      <alignment horizontal="center" vertical="center" wrapText="1"/>
    </xf>
    <xf numFmtId="0" fontId="3" fillId="0" borderId="36" xfId="0" applyNumberFormat="1" applyFont="1" applyBorder="1" applyAlignment="1">
      <alignment horizontal="center" vertical="center" wrapText="1"/>
    </xf>
    <xf numFmtId="0" fontId="4" fillId="0" borderId="37" xfId="0" applyNumberFormat="1" applyFont="1" applyBorder="1" applyAlignment="1">
      <alignment horizontal="center" vertical="center" wrapText="1"/>
    </xf>
    <xf numFmtId="0" fontId="4" fillId="0" borderId="58" xfId="0" applyNumberFormat="1" applyFont="1" applyBorder="1" applyAlignment="1">
      <alignment horizontal="center" vertical="center" wrapText="1"/>
    </xf>
    <xf numFmtId="0" fontId="4" fillId="0" borderId="38" xfId="0" applyNumberFormat="1" applyFont="1" applyBorder="1" applyAlignment="1">
      <alignment horizontal="center" vertical="center" wrapText="1"/>
    </xf>
    <xf numFmtId="0" fontId="4" fillId="0" borderId="59" xfId="0" applyNumberFormat="1" applyFont="1" applyBorder="1" applyAlignment="1">
      <alignment horizontal="center" vertical="center" wrapText="1"/>
    </xf>
    <xf numFmtId="0" fontId="1" fillId="0" borderId="30" xfId="0" applyNumberFormat="1" applyFont="1" applyBorder="1" applyAlignment="1">
      <alignment horizontal="center" vertical="top"/>
    </xf>
    <xf numFmtId="165" fontId="4" fillId="0" borderId="26" xfId="0" applyNumberFormat="1" applyFont="1" applyBorder="1" applyAlignment="1">
      <alignment horizontal="center" vertical="top" wrapText="1"/>
    </xf>
    <xf numFmtId="165" fontId="4" fillId="0" borderId="35" xfId="0" applyNumberFormat="1" applyFont="1" applyBorder="1" applyAlignment="1">
      <alignment horizontal="center" vertical="top" wrapText="1"/>
    </xf>
    <xf numFmtId="165" fontId="4" fillId="0" borderId="30" xfId="0" applyNumberFormat="1" applyFont="1" applyBorder="1" applyAlignment="1">
      <alignment horizontal="center" vertical="top" wrapText="1"/>
    </xf>
    <xf numFmtId="0" fontId="4" fillId="0" borderId="33" xfId="0" applyNumberFormat="1" applyFont="1" applyBorder="1" applyAlignment="1">
      <alignment horizontal="left" vertical="top" wrapText="1"/>
    </xf>
    <xf numFmtId="0" fontId="4" fillId="0" borderId="60" xfId="0" applyNumberFormat="1" applyFont="1" applyBorder="1" applyAlignment="1">
      <alignment horizontal="left" vertical="top" wrapText="1"/>
    </xf>
    <xf numFmtId="0" fontId="4" fillId="0" borderId="53" xfId="0" applyNumberFormat="1" applyFont="1" applyBorder="1" applyAlignment="1">
      <alignment horizontal="left" vertical="top" wrapText="1"/>
    </xf>
    <xf numFmtId="0" fontId="1" fillId="0" borderId="26" xfId="0" applyNumberFormat="1" applyFont="1" applyBorder="1" applyAlignment="1">
      <alignment horizontal="left" vertical="top" wrapText="1"/>
    </xf>
    <xf numFmtId="0" fontId="1" fillId="0" borderId="35" xfId="0" applyNumberFormat="1" applyFont="1" applyBorder="1" applyAlignment="1">
      <alignment horizontal="left" vertical="top" wrapText="1"/>
    </xf>
    <xf numFmtId="0" fontId="1" fillId="0" borderId="30" xfId="0" applyNumberFormat="1" applyFont="1" applyBorder="1" applyAlignment="1">
      <alignment horizontal="left" vertical="top" wrapText="1"/>
    </xf>
    <xf numFmtId="0" fontId="1" fillId="0" borderId="26" xfId="0" applyNumberFormat="1" applyFont="1" applyBorder="1" applyAlignment="1">
      <alignment horizontal="center"/>
    </xf>
    <xf numFmtId="0" fontId="1" fillId="0" borderId="35" xfId="0" applyNumberFormat="1" applyFont="1" applyBorder="1" applyAlignment="1">
      <alignment horizontal="center"/>
    </xf>
    <xf numFmtId="0" fontId="1" fillId="0" borderId="30" xfId="0" applyNumberFormat="1" applyFont="1" applyBorder="1" applyAlignment="1">
      <alignment horizontal="center"/>
    </xf>
    <xf numFmtId="0" fontId="10" fillId="0" borderId="1" xfId="0" applyNumberFormat="1" applyFont="1" applyBorder="1" applyAlignment="1">
      <alignment horizontal="right" vertical="top" wrapText="1"/>
    </xf>
    <xf numFmtId="0" fontId="10" fillId="0" borderId="42" xfId="0" applyNumberFormat="1" applyFont="1" applyBorder="1" applyAlignment="1">
      <alignment horizontal="right" vertical="top" wrapText="1"/>
    </xf>
    <xf numFmtId="0" fontId="10" fillId="0" borderId="43" xfId="0" applyNumberFormat="1" applyFont="1" applyBorder="1" applyAlignment="1">
      <alignment horizontal="right" vertical="top" wrapText="1"/>
    </xf>
    <xf numFmtId="0" fontId="10" fillId="0" borderId="44" xfId="0" applyNumberFormat="1" applyFont="1" applyBorder="1" applyAlignment="1">
      <alignment horizontal="right" vertical="top" wrapText="1"/>
    </xf>
    <xf numFmtId="0" fontId="10" fillId="0" borderId="45" xfId="0" applyNumberFormat="1" applyFont="1" applyBorder="1" applyAlignment="1">
      <alignment horizontal="right" vertical="top" wrapText="1"/>
    </xf>
    <xf numFmtId="0" fontId="10" fillId="0" borderId="46" xfId="0" applyNumberFormat="1" applyFont="1" applyBorder="1" applyAlignment="1">
      <alignment horizontal="right" vertical="top" wrapText="1"/>
    </xf>
    <xf numFmtId="0" fontId="6" fillId="0" borderId="26" xfId="0" applyNumberFormat="1" applyFont="1" applyBorder="1" applyAlignment="1">
      <alignment horizontal="left" vertical="top"/>
    </xf>
    <xf numFmtId="0" fontId="6" fillId="0" borderId="28" xfId="0" applyNumberFormat="1" applyFont="1" applyBorder="1" applyAlignment="1">
      <alignment horizontal="left" vertical="top"/>
    </xf>
    <xf numFmtId="0" fontId="6" fillId="0" borderId="47" xfId="0" applyNumberFormat="1" applyFont="1" applyBorder="1" applyAlignment="1">
      <alignment horizontal="left" vertical="top"/>
    </xf>
    <xf numFmtId="0" fontId="10" fillId="0" borderId="27" xfId="0" applyNumberFormat="1" applyFont="1" applyBorder="1" applyAlignment="1">
      <alignment vertical="top" wrapText="1"/>
    </xf>
    <xf numFmtId="0" fontId="10" fillId="0" borderId="61" xfId="0" applyNumberFormat="1" applyFont="1" applyBorder="1" applyAlignment="1">
      <alignment vertical="top" wrapText="1"/>
    </xf>
    <xf numFmtId="0" fontId="10" fillId="0" borderId="62" xfId="0" applyNumberFormat="1" applyFont="1" applyBorder="1" applyAlignment="1">
      <alignment vertical="top" wrapText="1"/>
    </xf>
    <xf numFmtId="0" fontId="10" fillId="0" borderId="26" xfId="0" applyNumberFormat="1" applyFont="1" applyBorder="1" applyAlignment="1">
      <alignment horizontal="left" vertical="top" wrapText="1"/>
    </xf>
    <xf numFmtId="0" fontId="10" fillId="0" borderId="48" xfId="0" applyNumberFormat="1" applyFont="1" applyBorder="1" applyAlignment="1">
      <alignment horizontal="left" vertical="top" wrapText="1"/>
    </xf>
    <xf numFmtId="0" fontId="10" fillId="0" borderId="51" xfId="0" applyNumberFormat="1" applyFont="1" applyBorder="1" applyAlignment="1">
      <alignment horizontal="left" vertical="top" wrapText="1"/>
    </xf>
    <xf numFmtId="0" fontId="10" fillId="0" borderId="52" xfId="0" applyNumberFormat="1" applyFont="1" applyBorder="1" applyAlignment="1">
      <alignment horizontal="left" vertical="top" wrapText="1"/>
    </xf>
    <xf numFmtId="0" fontId="10" fillId="0" borderId="33" xfId="0" applyNumberFormat="1" applyFont="1" applyBorder="1" applyAlignment="1">
      <alignment vertical="top" wrapText="1"/>
    </xf>
    <xf numFmtId="0" fontId="10" fillId="0" borderId="53" xfId="0" applyNumberFormat="1" applyFont="1" applyBorder="1" applyAlignment="1">
      <alignment vertical="top" wrapText="1"/>
    </xf>
    <xf numFmtId="0" fontId="10" fillId="0" borderId="28" xfId="0" applyNumberFormat="1" applyFont="1" applyBorder="1" applyAlignment="1">
      <alignment horizontal="left" vertical="top" wrapText="1"/>
    </xf>
    <xf numFmtId="0" fontId="10" fillId="0" borderId="47" xfId="0" applyNumberFormat="1" applyFont="1" applyBorder="1" applyAlignment="1">
      <alignment horizontal="left" vertical="top" wrapText="1"/>
    </xf>
    <xf numFmtId="0" fontId="10" fillId="0" borderId="54" xfId="0" applyNumberFormat="1" applyFont="1" applyBorder="1" applyAlignment="1">
      <alignment horizontal="left" vertical="top" wrapText="1"/>
    </xf>
    <xf numFmtId="0" fontId="10" fillId="0" borderId="55" xfId="0" applyNumberFormat="1" applyFont="1" applyBorder="1" applyAlignment="1">
      <alignment horizontal="left" vertical="top" wrapText="1"/>
    </xf>
    <xf numFmtId="0" fontId="4" fillId="0" borderId="34" xfId="0" applyNumberFormat="1" applyFont="1" applyBorder="1" applyAlignment="1">
      <alignment horizontal="center" vertical="top" wrapText="1"/>
    </xf>
    <xf numFmtId="0" fontId="4" fillId="0" borderId="40" xfId="0" applyNumberFormat="1" applyFont="1" applyBorder="1" applyAlignment="1">
      <alignment horizontal="left" vertical="top" wrapText="1"/>
    </xf>
    <xf numFmtId="0" fontId="4" fillId="0" borderId="59" xfId="0" applyNumberFormat="1" applyFont="1" applyBorder="1" applyAlignment="1">
      <alignment horizontal="left" vertical="top" wrapText="1"/>
    </xf>
    <xf numFmtId="0" fontId="3" fillId="0" borderId="37" xfId="0" applyNumberFormat="1" applyFont="1" applyBorder="1" applyAlignment="1">
      <alignment horizontal="center" vertical="top" wrapText="1"/>
    </xf>
    <xf numFmtId="0" fontId="3" fillId="0" borderId="61" xfId="0" applyNumberFormat="1" applyFont="1" applyBorder="1" applyAlignment="1">
      <alignment horizontal="center" vertical="top" wrapText="1"/>
    </xf>
    <xf numFmtId="0" fontId="3" fillId="0" borderId="58" xfId="0" applyNumberFormat="1" applyFont="1" applyBorder="1" applyAlignment="1">
      <alignment horizontal="center" vertical="top" wrapText="1"/>
    </xf>
    <xf numFmtId="0" fontId="4" fillId="0" borderId="36" xfId="0" applyNumberFormat="1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22"/>
  <sheetViews>
    <sheetView view="pageLayout" zoomScaleNormal="100" workbookViewId="0">
      <selection activeCell="H1" sqref="H1:J1"/>
    </sheetView>
  </sheetViews>
  <sheetFormatPr defaultColWidth="8" defaultRowHeight="15"/>
  <cols>
    <col min="1" max="1" width="23.7109375" customWidth="1"/>
    <col min="2" max="2" width="13.42578125" customWidth="1"/>
    <col min="3" max="3" width="15.42578125" customWidth="1"/>
    <col min="4" max="4" width="20.5703125" customWidth="1"/>
    <col min="5" max="5" width="13.28515625" customWidth="1"/>
    <col min="6" max="6" width="10.5703125" customWidth="1"/>
    <col min="7" max="7" width="11.7109375" customWidth="1"/>
    <col min="8" max="8" width="11.140625" customWidth="1"/>
    <col min="9" max="9" width="12.140625" customWidth="1"/>
    <col min="10" max="10" width="11" customWidth="1"/>
  </cols>
  <sheetData>
    <row r="1" spans="1:10" ht="18.75">
      <c r="A1" s="1"/>
      <c r="B1" s="1"/>
      <c r="C1" s="1"/>
      <c r="D1" s="1"/>
      <c r="E1" s="1"/>
      <c r="F1" s="1"/>
      <c r="G1" s="2"/>
      <c r="H1" s="124" t="s">
        <v>168</v>
      </c>
      <c r="I1" s="125"/>
      <c r="J1" s="126"/>
    </row>
    <row r="2" spans="1:10" ht="18.75">
      <c r="A2" s="1"/>
      <c r="B2" s="1"/>
      <c r="C2" s="1"/>
      <c r="D2" s="1"/>
      <c r="E2" s="124" t="s">
        <v>160</v>
      </c>
      <c r="F2" s="125"/>
      <c r="G2" s="125"/>
      <c r="H2" s="125"/>
      <c r="I2" s="125"/>
      <c r="J2" s="126"/>
    </row>
    <row r="3" spans="1:10" ht="18.75">
      <c r="A3" s="1"/>
      <c r="B3" s="1"/>
      <c r="C3" s="1"/>
      <c r="D3" s="1"/>
      <c r="E3" s="1"/>
      <c r="F3" s="1"/>
      <c r="G3" s="127" t="s">
        <v>155</v>
      </c>
      <c r="H3" s="128"/>
      <c r="I3" s="128"/>
      <c r="J3" s="129"/>
    </row>
    <row r="4" spans="1:10" ht="18.75">
      <c r="A4" s="2"/>
      <c r="B4" s="2"/>
      <c r="C4" s="2"/>
      <c r="D4" s="2"/>
      <c r="E4" s="130" t="s">
        <v>0</v>
      </c>
      <c r="F4" s="131"/>
      <c r="G4" s="131"/>
      <c r="H4" s="131"/>
      <c r="I4" s="131"/>
      <c r="J4" s="132"/>
    </row>
    <row r="5" spans="1:10" ht="18.75">
      <c r="A5" s="2"/>
      <c r="B5" s="2"/>
      <c r="C5" s="2"/>
      <c r="D5" s="2"/>
      <c r="E5" s="133" t="s">
        <v>1</v>
      </c>
      <c r="F5" s="134"/>
      <c r="G5" s="134"/>
      <c r="H5" s="134"/>
      <c r="I5" s="134"/>
      <c r="J5" s="135"/>
    </row>
    <row r="6" spans="1:10" ht="18.75">
      <c r="A6" s="2"/>
      <c r="B6" s="2"/>
      <c r="C6" s="2"/>
      <c r="D6" s="130" t="s">
        <v>2</v>
      </c>
      <c r="E6" s="131"/>
      <c r="F6" s="131"/>
      <c r="G6" s="131"/>
      <c r="H6" s="131"/>
      <c r="I6" s="131"/>
      <c r="J6" s="132"/>
    </row>
    <row r="7" spans="1:10" ht="18.75">
      <c r="A7" s="2"/>
      <c r="B7" s="2"/>
      <c r="C7" s="2"/>
      <c r="D7" s="2"/>
      <c r="E7" s="130"/>
      <c r="F7" s="131"/>
      <c r="G7" s="131"/>
      <c r="H7" s="131"/>
      <c r="I7" s="131"/>
      <c r="J7" s="132"/>
    </row>
    <row r="8" spans="1:10" ht="7.5" customHeight="1">
      <c r="A8" s="2"/>
      <c r="B8" s="2"/>
      <c r="C8" s="2"/>
      <c r="D8" s="2"/>
      <c r="E8" s="2"/>
      <c r="F8" s="3"/>
      <c r="G8" s="2"/>
      <c r="H8" s="2"/>
      <c r="I8" s="2"/>
      <c r="J8" s="2"/>
    </row>
    <row r="9" spans="1:10" ht="39" customHeight="1">
      <c r="A9" s="136" t="s">
        <v>3</v>
      </c>
      <c r="B9" s="137"/>
      <c r="C9" s="137"/>
      <c r="D9" s="137"/>
      <c r="E9" s="137"/>
      <c r="F9" s="137"/>
      <c r="G9" s="137"/>
      <c r="H9" s="137"/>
      <c r="I9" s="137"/>
      <c r="J9" s="138"/>
    </row>
    <row r="10" spans="1:10" ht="25.5" customHeight="1">
      <c r="A10" s="5" t="s">
        <v>4</v>
      </c>
      <c r="B10" s="139" t="s">
        <v>5</v>
      </c>
      <c r="C10" s="140"/>
      <c r="D10" s="140"/>
      <c r="E10" s="140"/>
      <c r="F10" s="140"/>
      <c r="G10" s="140"/>
      <c r="H10" s="140"/>
      <c r="I10" s="140"/>
      <c r="J10" s="141"/>
    </row>
    <row r="11" spans="1:10" ht="20.25" customHeight="1">
      <c r="A11" s="142" t="s">
        <v>6</v>
      </c>
      <c r="B11" s="145" t="s">
        <v>7</v>
      </c>
      <c r="C11" s="146"/>
      <c r="D11" s="149" t="s">
        <v>8</v>
      </c>
      <c r="E11" s="151" t="s">
        <v>9</v>
      </c>
      <c r="F11" s="152"/>
      <c r="G11" s="152"/>
      <c r="H11" s="152"/>
      <c r="I11" s="152"/>
      <c r="J11" s="153"/>
    </row>
    <row r="12" spans="1:10" ht="31.5" customHeight="1">
      <c r="A12" s="143"/>
      <c r="B12" s="147"/>
      <c r="C12" s="148"/>
      <c r="D12" s="150"/>
      <c r="E12" s="7" t="s">
        <v>10</v>
      </c>
      <c r="F12" s="7" t="s">
        <v>11</v>
      </c>
      <c r="G12" s="7" t="s">
        <v>12</v>
      </c>
      <c r="H12" s="8" t="s">
        <v>13</v>
      </c>
      <c r="I12" s="7" t="s">
        <v>14</v>
      </c>
      <c r="J12" s="7" t="s">
        <v>15</v>
      </c>
    </row>
    <row r="13" spans="1:10" ht="25.5" customHeight="1">
      <c r="A13" s="143"/>
      <c r="B13" s="145" t="s">
        <v>5</v>
      </c>
      <c r="C13" s="146"/>
      <c r="D13" s="6" t="s">
        <v>16</v>
      </c>
      <c r="E13" s="9">
        <f>F13+G13+H13+I13+J13</f>
        <v>2639247</v>
      </c>
      <c r="F13" s="10">
        <f>'Приложение к подпрограмме I'!G10+'Приложение к подпрограмме I'!G22</f>
        <v>494398.6</v>
      </c>
      <c r="G13" s="10">
        <f>'Приложение к подпрограмме I'!H10+'Приложение к подпрограмме I'!H22</f>
        <v>514901.4</v>
      </c>
      <c r="H13" s="10">
        <f>'Приложение к подпрограмме I'!I10+'Приложение к подпрограмме I'!I22</f>
        <v>507279</v>
      </c>
      <c r="I13" s="10">
        <f>'Приложение к подпрограмме I'!J10+'Приложение к подпрограмме I'!J22</f>
        <v>612334</v>
      </c>
      <c r="J13" s="10">
        <f>'Приложение к подпрограмме I'!K10+'Приложение к подпрограмме I'!K22</f>
        <v>510334</v>
      </c>
    </row>
    <row r="14" spans="1:10" ht="30" customHeight="1">
      <c r="A14" s="143"/>
      <c r="B14" s="154"/>
      <c r="C14" s="155"/>
      <c r="D14" s="11" t="s">
        <v>17</v>
      </c>
      <c r="E14" s="9">
        <f>F14+G14+H14+I14+J14</f>
        <v>1933150</v>
      </c>
      <c r="F14" s="10">
        <f>'Приложение к подпрограмме I'!G11+'Приложение к подпрограмме I'!G23</f>
        <v>354582</v>
      </c>
      <c r="G14" s="10">
        <f>'Приложение к подпрограмме I'!H11+'Приложение к подпрограмме I'!H23</f>
        <v>371007</v>
      </c>
      <c r="H14" s="10">
        <f>'Приложение к подпрограмме I'!I11+'Приложение к подпрограмме I'!I23</f>
        <v>371007</v>
      </c>
      <c r="I14" s="10">
        <f>'Приложение к подпрограмме I'!J11+'Приложение к подпрограмме I'!J23</f>
        <v>465547</v>
      </c>
      <c r="J14" s="10">
        <f>'Приложение к подпрограмме I'!K11+'Приложение к подпрограмме I'!K23</f>
        <v>371007</v>
      </c>
    </row>
    <row r="15" spans="1:10" ht="27.75" customHeight="1">
      <c r="A15" s="144"/>
      <c r="B15" s="147"/>
      <c r="C15" s="148"/>
      <c r="D15" s="11" t="s">
        <v>18</v>
      </c>
      <c r="E15" s="9">
        <f>F15+G15+H15+I15+J15</f>
        <v>706097</v>
      </c>
      <c r="F15" s="10">
        <f>'Приложение к подпрограмме I'!G12+'Приложение к подпрограмме I'!G24</f>
        <v>139816.6</v>
      </c>
      <c r="G15" s="10">
        <f>'Приложение к подпрограмме I'!H12+'Приложение к подпрограмме I'!H24</f>
        <v>143894.39999999999</v>
      </c>
      <c r="H15" s="10">
        <f>'Приложение к подпрограмме I'!I12+'Приложение к подпрограмме I'!I24</f>
        <v>136272</v>
      </c>
      <c r="I15" s="10">
        <f>'Приложение к подпрограмме I'!J12+'Приложение к подпрограмме I'!J24</f>
        <v>146787</v>
      </c>
      <c r="J15" s="10">
        <f>'Приложение к подпрограмме I'!K12+'Приложение к подпрограмме I'!K24</f>
        <v>139327</v>
      </c>
    </row>
    <row r="16" spans="1:10">
      <c r="J16" s="12"/>
    </row>
    <row r="20" spans="3:8">
      <c r="H20" s="13"/>
    </row>
    <row r="22" spans="3:8" ht="15.75">
      <c r="C22" s="14"/>
    </row>
  </sheetData>
  <mergeCells count="14">
    <mergeCell ref="D6:J6"/>
    <mergeCell ref="E7:J7"/>
    <mergeCell ref="A9:J9"/>
    <mergeCell ref="B10:J10"/>
    <mergeCell ref="A11:A15"/>
    <mergeCell ref="B11:C12"/>
    <mergeCell ref="D11:D12"/>
    <mergeCell ref="E11:J11"/>
    <mergeCell ref="B13:C15"/>
    <mergeCell ref="H1:J1"/>
    <mergeCell ref="E2:J2"/>
    <mergeCell ref="G3:J3"/>
    <mergeCell ref="E4:J4"/>
    <mergeCell ref="E5:J5"/>
  </mergeCells>
  <pageMargins left="0.6692913385826772" right="0.19685039370078741" top="0.59055118110236227" bottom="0.39370078740157483" header="0.11811023622047245" footer="0.51181102362204722"/>
  <pageSetup scale="90" firstPageNumber="12" orientation="landscape" useFirstPageNumber="1" r:id="rId1"/>
  <headerFooter>
    <oddHeader>&amp;C36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8"/>
  <sheetViews>
    <sheetView view="pageLayout" topLeftCell="D1" zoomScaleNormal="100" workbookViewId="0">
      <selection activeCell="F2" sqref="F2"/>
    </sheetView>
  </sheetViews>
  <sheetFormatPr defaultColWidth="8" defaultRowHeight="15"/>
  <cols>
    <col min="1" max="1" width="5.28515625" customWidth="1"/>
    <col min="2" max="2" width="26.5703125" customWidth="1"/>
    <col min="3" max="3" width="18.7109375" customWidth="1"/>
    <col min="4" max="4" width="17" customWidth="1"/>
    <col min="5" max="5" width="15.42578125" customWidth="1"/>
    <col min="6" max="6" width="13" customWidth="1"/>
    <col min="7" max="7" width="11.5703125" customWidth="1"/>
    <col min="8" max="9" width="11.5703125" style="15" customWidth="1"/>
    <col min="10" max="10" width="13.85546875" style="15" customWidth="1"/>
    <col min="11" max="11" width="12.85546875" style="15" customWidth="1"/>
    <col min="12" max="12" width="15.85546875" customWidth="1"/>
    <col min="13" max="13" width="20.7109375" customWidth="1"/>
    <col min="14" max="14" width="4.85546875" customWidth="1"/>
    <col min="15" max="15" width="5.42578125" customWidth="1"/>
    <col min="16" max="16" width="9.140625" hidden="1" customWidth="1"/>
  </cols>
  <sheetData>
    <row r="1" spans="1:15" ht="18.75">
      <c r="A1" s="1"/>
      <c r="B1" s="1"/>
      <c r="C1" s="1"/>
      <c r="D1" s="1"/>
      <c r="E1" s="1"/>
      <c r="F1" s="1"/>
      <c r="G1" s="1"/>
      <c r="H1" s="1"/>
      <c r="I1" s="1"/>
      <c r="J1" s="2"/>
      <c r="K1" s="124" t="s">
        <v>169</v>
      </c>
      <c r="L1" s="125"/>
      <c r="M1" s="126"/>
    </row>
    <row r="2" spans="1:15" ht="18.75">
      <c r="A2" s="1"/>
      <c r="B2" s="1"/>
      <c r="C2" s="1"/>
      <c r="D2" s="1"/>
      <c r="E2" s="1"/>
      <c r="F2" s="1"/>
      <c r="G2" s="1"/>
      <c r="H2" s="1"/>
      <c r="I2" s="159" t="s">
        <v>161</v>
      </c>
      <c r="J2" s="159"/>
      <c r="K2" s="159"/>
      <c r="L2" s="159"/>
      <c r="M2" s="159"/>
    </row>
    <row r="3" spans="1:15" ht="18.75">
      <c r="A3" s="1"/>
      <c r="B3" s="1"/>
      <c r="C3" s="1"/>
      <c r="D3" s="1"/>
      <c r="E3" s="1"/>
      <c r="F3" s="1"/>
      <c r="G3" s="1"/>
      <c r="H3" s="1"/>
      <c r="I3" s="1"/>
      <c r="J3" s="2"/>
      <c r="K3" s="127" t="s">
        <v>156</v>
      </c>
      <c r="L3" s="128"/>
      <c r="M3" s="129"/>
    </row>
    <row r="4" spans="1:15" ht="18.75" customHeight="1">
      <c r="A4" s="1"/>
      <c r="B4" s="1"/>
      <c r="C4" s="1"/>
      <c r="D4" s="1"/>
      <c r="E4" s="1"/>
      <c r="F4" s="1"/>
      <c r="G4" s="130" t="s">
        <v>19</v>
      </c>
      <c r="H4" s="131"/>
      <c r="I4" s="131"/>
      <c r="J4" s="131"/>
      <c r="K4" s="131"/>
      <c r="L4" s="131"/>
      <c r="M4" s="132"/>
    </row>
    <row r="5" spans="1:15" ht="60" customHeight="1">
      <c r="A5" s="1"/>
      <c r="B5" s="1"/>
      <c r="C5" s="1"/>
      <c r="D5" s="1"/>
      <c r="E5" s="1"/>
      <c r="F5" s="1"/>
      <c r="G5" s="156" t="s">
        <v>20</v>
      </c>
      <c r="H5" s="157"/>
      <c r="I5" s="157"/>
      <c r="J5" s="157"/>
      <c r="K5" s="157"/>
      <c r="L5" s="157"/>
      <c r="M5" s="158"/>
    </row>
    <row r="6" spans="1:15" ht="42.75" customHeight="1">
      <c r="A6" s="160" t="s">
        <v>21</v>
      </c>
      <c r="B6" s="161"/>
      <c r="C6" s="161"/>
      <c r="D6" s="161"/>
      <c r="E6" s="161"/>
      <c r="F6" s="161"/>
      <c r="G6" s="161"/>
      <c r="H6" s="161"/>
      <c r="I6" s="161"/>
      <c r="J6" s="161"/>
      <c r="K6" s="161"/>
      <c r="L6" s="161"/>
      <c r="M6" s="162"/>
    </row>
    <row r="7" spans="1:15" ht="29.25" customHeight="1">
      <c r="A7" s="163" t="s">
        <v>22</v>
      </c>
      <c r="B7" s="163" t="s">
        <v>23</v>
      </c>
      <c r="C7" s="163" t="s">
        <v>24</v>
      </c>
      <c r="D7" s="163" t="s">
        <v>25</v>
      </c>
      <c r="E7" s="163" t="s">
        <v>26</v>
      </c>
      <c r="F7" s="163" t="s">
        <v>27</v>
      </c>
      <c r="G7" s="165" t="s">
        <v>28</v>
      </c>
      <c r="H7" s="166"/>
      <c r="I7" s="166"/>
      <c r="J7" s="166"/>
      <c r="K7" s="167"/>
      <c r="L7" s="163" t="s">
        <v>29</v>
      </c>
      <c r="M7" s="163" t="s">
        <v>30</v>
      </c>
      <c r="N7" s="18"/>
    </row>
    <row r="8" spans="1:15" ht="81" customHeight="1">
      <c r="A8" s="164"/>
      <c r="B8" s="164"/>
      <c r="C8" s="164"/>
      <c r="D8" s="164"/>
      <c r="E8" s="164"/>
      <c r="F8" s="164"/>
      <c r="G8" s="16" t="s">
        <v>11</v>
      </c>
      <c r="H8" s="16" t="s">
        <v>12</v>
      </c>
      <c r="I8" s="16" t="s">
        <v>13</v>
      </c>
      <c r="J8" s="16" t="s">
        <v>14</v>
      </c>
      <c r="K8" s="16" t="s">
        <v>15</v>
      </c>
      <c r="L8" s="164"/>
      <c r="M8" s="164"/>
      <c r="N8" s="18"/>
    </row>
    <row r="9" spans="1:15" s="15" customFormat="1">
      <c r="A9" s="19">
        <v>1</v>
      </c>
      <c r="B9" s="16">
        <v>2</v>
      </c>
      <c r="C9" s="16">
        <v>3</v>
      </c>
      <c r="D9" s="16">
        <v>4</v>
      </c>
      <c r="E9" s="20">
        <v>5</v>
      </c>
      <c r="F9" s="16">
        <v>6</v>
      </c>
      <c r="G9" s="16">
        <v>7</v>
      </c>
      <c r="H9" s="16">
        <v>8</v>
      </c>
      <c r="I9" s="16">
        <v>9</v>
      </c>
      <c r="J9" s="16">
        <v>10</v>
      </c>
      <c r="K9" s="16">
        <v>11</v>
      </c>
      <c r="L9" s="16">
        <v>12</v>
      </c>
      <c r="M9" s="16">
        <v>13</v>
      </c>
      <c r="N9" s="18"/>
    </row>
    <row r="10" spans="1:15" ht="26.25" customHeight="1">
      <c r="A10" s="168" t="s">
        <v>31</v>
      </c>
      <c r="B10" s="171" t="s">
        <v>32</v>
      </c>
      <c r="C10" s="171" t="s">
        <v>33</v>
      </c>
      <c r="D10" s="23" t="s">
        <v>34</v>
      </c>
      <c r="E10" s="24">
        <f>E11+E12</f>
        <v>50</v>
      </c>
      <c r="F10" s="25">
        <f>G10+H10+I10+J10+K10</f>
        <v>111300</v>
      </c>
      <c r="G10" s="26">
        <f>G11+G12</f>
        <v>2100</v>
      </c>
      <c r="H10" s="26">
        <f>H11+H12</f>
        <v>5050</v>
      </c>
      <c r="I10" s="26">
        <f>I11+I12</f>
        <v>50</v>
      </c>
      <c r="J10" s="26">
        <f>J11+J12</f>
        <v>104050</v>
      </c>
      <c r="K10" s="26">
        <f>K11+K12</f>
        <v>50</v>
      </c>
      <c r="L10" s="171" t="s">
        <v>35</v>
      </c>
      <c r="M10" s="171" t="s">
        <v>36</v>
      </c>
      <c r="N10" s="18"/>
    </row>
    <row r="11" spans="1:15" ht="32.25" customHeight="1">
      <c r="A11" s="169"/>
      <c r="B11" s="172"/>
      <c r="C11" s="172"/>
      <c r="D11" s="27" t="s">
        <v>17</v>
      </c>
      <c r="E11" s="24">
        <f>E14+E17</f>
        <v>0</v>
      </c>
      <c r="F11" s="25">
        <f t="shared" ref="F11:K11" si="0">F14+F17+F20</f>
        <v>94540</v>
      </c>
      <c r="G11" s="25">
        <f t="shared" si="0"/>
        <v>0</v>
      </c>
      <c r="H11" s="25">
        <f t="shared" si="0"/>
        <v>0</v>
      </c>
      <c r="I11" s="25">
        <f t="shared" si="0"/>
        <v>0</v>
      </c>
      <c r="J11" s="25">
        <f t="shared" si="0"/>
        <v>94540</v>
      </c>
      <c r="K11" s="25">
        <f t="shared" si="0"/>
        <v>0</v>
      </c>
      <c r="L11" s="172"/>
      <c r="M11" s="172"/>
      <c r="N11" s="18"/>
    </row>
    <row r="12" spans="1:15" ht="28.5" customHeight="1">
      <c r="A12" s="170"/>
      <c r="B12" s="173"/>
      <c r="C12" s="173"/>
      <c r="D12" s="27" t="s">
        <v>18</v>
      </c>
      <c r="E12" s="24">
        <f>E15+E18</f>
        <v>50</v>
      </c>
      <c r="F12" s="25">
        <f t="shared" ref="F12:F21" si="1">G12+H12+I12+J12+K12</f>
        <v>16760</v>
      </c>
      <c r="G12" s="24">
        <f>G15+G18+G21</f>
        <v>2100</v>
      </c>
      <c r="H12" s="24">
        <f>H15+H18+H21</f>
        <v>5050</v>
      </c>
      <c r="I12" s="24">
        <f>I15+I18+I21</f>
        <v>50</v>
      </c>
      <c r="J12" s="24">
        <f>J15+J18+J21</f>
        <v>9510</v>
      </c>
      <c r="K12" s="24">
        <f>K15+K18+K21</f>
        <v>50</v>
      </c>
      <c r="L12" s="173"/>
      <c r="M12" s="173"/>
      <c r="N12" s="18"/>
    </row>
    <row r="13" spans="1:15" ht="28.5" customHeight="1">
      <c r="A13" s="174" t="s">
        <v>37</v>
      </c>
      <c r="B13" s="176" t="s">
        <v>142</v>
      </c>
      <c r="C13" s="176" t="s">
        <v>33</v>
      </c>
      <c r="D13" s="27" t="s">
        <v>34</v>
      </c>
      <c r="E13" s="24">
        <f>E14+E15</f>
        <v>50</v>
      </c>
      <c r="F13" s="25">
        <f t="shared" si="1"/>
        <v>200</v>
      </c>
      <c r="G13" s="24">
        <f>G14+G15</f>
        <v>0</v>
      </c>
      <c r="H13" s="24">
        <f>H14+H15</f>
        <v>50</v>
      </c>
      <c r="I13" s="24">
        <f>I14+I15</f>
        <v>50</v>
      </c>
      <c r="J13" s="24">
        <f>J14+J15</f>
        <v>50</v>
      </c>
      <c r="K13" s="24">
        <f>K14+K15</f>
        <v>50</v>
      </c>
      <c r="L13" s="176" t="s">
        <v>35</v>
      </c>
      <c r="M13" s="171" t="s">
        <v>38</v>
      </c>
      <c r="N13" s="18"/>
    </row>
    <row r="14" spans="1:15" ht="26.25" customHeight="1">
      <c r="A14" s="169"/>
      <c r="B14" s="172"/>
      <c r="C14" s="172"/>
      <c r="D14" s="27" t="s">
        <v>17</v>
      </c>
      <c r="E14" s="24">
        <v>0</v>
      </c>
      <c r="F14" s="25">
        <f t="shared" si="1"/>
        <v>0</v>
      </c>
      <c r="G14" s="24">
        <v>0</v>
      </c>
      <c r="H14" s="24">
        <v>0</v>
      </c>
      <c r="I14" s="24">
        <v>0</v>
      </c>
      <c r="J14" s="24">
        <v>0</v>
      </c>
      <c r="K14" s="24">
        <v>0</v>
      </c>
      <c r="L14" s="172"/>
      <c r="M14" s="172"/>
      <c r="N14" s="18"/>
    </row>
    <row r="15" spans="1:15" ht="32.25" customHeight="1">
      <c r="A15" s="175"/>
      <c r="B15" s="177"/>
      <c r="C15" s="177"/>
      <c r="D15" s="28" t="s">
        <v>18</v>
      </c>
      <c r="E15" s="29">
        <v>50</v>
      </c>
      <c r="F15" s="30">
        <f t="shared" si="1"/>
        <v>200</v>
      </c>
      <c r="G15" s="29">
        <v>0</v>
      </c>
      <c r="H15" s="29">
        <v>50</v>
      </c>
      <c r="I15" s="29">
        <v>50</v>
      </c>
      <c r="J15" s="29">
        <v>50</v>
      </c>
      <c r="K15" s="29">
        <v>50</v>
      </c>
      <c r="L15" s="177"/>
      <c r="M15" s="173"/>
      <c r="N15" s="18"/>
    </row>
    <row r="16" spans="1:15" ht="32.25" customHeight="1">
      <c r="A16" s="168" t="s">
        <v>39</v>
      </c>
      <c r="B16" s="176" t="s">
        <v>143</v>
      </c>
      <c r="C16" s="176" t="s">
        <v>33</v>
      </c>
      <c r="D16" s="27" t="s">
        <v>34</v>
      </c>
      <c r="E16" s="24">
        <f>E17+E18</f>
        <v>0</v>
      </c>
      <c r="F16" s="25">
        <f t="shared" si="1"/>
        <v>0</v>
      </c>
      <c r="G16" s="24">
        <f>G17+G18</f>
        <v>0</v>
      </c>
      <c r="H16" s="24">
        <f>H17+H18</f>
        <v>0</v>
      </c>
      <c r="I16" s="24">
        <f>I17+I18</f>
        <v>0</v>
      </c>
      <c r="J16" s="24">
        <f>J17+J18</f>
        <v>0</v>
      </c>
      <c r="K16" s="24">
        <f>K17+K18</f>
        <v>0</v>
      </c>
      <c r="L16" s="176" t="s">
        <v>35</v>
      </c>
      <c r="M16" s="176" t="s">
        <v>38</v>
      </c>
      <c r="N16" s="18"/>
      <c r="O16" s="31"/>
    </row>
    <row r="17" spans="1:15" ht="32.25" customHeight="1">
      <c r="A17" s="169"/>
      <c r="B17" s="172"/>
      <c r="C17" s="172"/>
      <c r="D17" s="27" t="s">
        <v>17</v>
      </c>
      <c r="E17" s="24">
        <v>0</v>
      </c>
      <c r="F17" s="25">
        <f t="shared" si="1"/>
        <v>0</v>
      </c>
      <c r="G17" s="24">
        <v>0</v>
      </c>
      <c r="H17" s="24">
        <v>0</v>
      </c>
      <c r="I17" s="24">
        <v>0</v>
      </c>
      <c r="J17" s="24">
        <v>0</v>
      </c>
      <c r="K17" s="24">
        <v>0</v>
      </c>
      <c r="L17" s="172"/>
      <c r="M17" s="172"/>
      <c r="N17" s="18"/>
      <c r="O17" s="31"/>
    </row>
    <row r="18" spans="1:15" ht="32.25" customHeight="1">
      <c r="A18" s="170"/>
      <c r="B18" s="177"/>
      <c r="C18" s="177"/>
      <c r="D18" s="28" t="s">
        <v>18</v>
      </c>
      <c r="E18" s="29">
        <v>0</v>
      </c>
      <c r="F18" s="30">
        <f t="shared" si="1"/>
        <v>0</v>
      </c>
      <c r="G18" s="29">
        <v>0</v>
      </c>
      <c r="H18" s="29">
        <v>0</v>
      </c>
      <c r="I18" s="29">
        <v>0</v>
      </c>
      <c r="J18" s="29">
        <v>0</v>
      </c>
      <c r="K18" s="29">
        <v>0</v>
      </c>
      <c r="L18" s="177"/>
      <c r="M18" s="177"/>
      <c r="N18" s="18"/>
      <c r="O18" s="31"/>
    </row>
    <row r="19" spans="1:15" ht="32.25" customHeight="1">
      <c r="A19" s="168" t="s">
        <v>40</v>
      </c>
      <c r="B19" s="171" t="s">
        <v>144</v>
      </c>
      <c r="C19" s="171" t="s">
        <v>33</v>
      </c>
      <c r="D19" s="22" t="s">
        <v>34</v>
      </c>
      <c r="E19" s="24">
        <f>E21+E20</f>
        <v>0</v>
      </c>
      <c r="F19" s="24">
        <f t="shared" si="1"/>
        <v>111100</v>
      </c>
      <c r="G19" s="24">
        <f>G21+G20</f>
        <v>2100</v>
      </c>
      <c r="H19" s="24">
        <f>H21+H20</f>
        <v>5000</v>
      </c>
      <c r="I19" s="24">
        <f>I21+I20</f>
        <v>0</v>
      </c>
      <c r="J19" s="24">
        <f>J21+J20</f>
        <v>104000</v>
      </c>
      <c r="K19" s="24">
        <f>K21+K20</f>
        <v>0</v>
      </c>
      <c r="L19" s="171" t="s">
        <v>35</v>
      </c>
      <c r="M19" s="171" t="s">
        <v>38</v>
      </c>
      <c r="N19" s="18"/>
      <c r="O19" s="31"/>
    </row>
    <row r="20" spans="1:15" ht="32.25" customHeight="1">
      <c r="A20" s="169"/>
      <c r="B20" s="172"/>
      <c r="C20" s="172"/>
      <c r="D20" s="27" t="s">
        <v>17</v>
      </c>
      <c r="E20" s="24">
        <v>0</v>
      </c>
      <c r="F20" s="24">
        <f t="shared" si="1"/>
        <v>94540</v>
      </c>
      <c r="G20" s="24">
        <v>0</v>
      </c>
      <c r="H20" s="24">
        <v>0</v>
      </c>
      <c r="I20" s="24">
        <v>0</v>
      </c>
      <c r="J20" s="24">
        <v>94540</v>
      </c>
      <c r="K20" s="24">
        <v>0</v>
      </c>
      <c r="L20" s="172"/>
      <c r="M20" s="172"/>
      <c r="N20" s="18"/>
      <c r="O20" s="31"/>
    </row>
    <row r="21" spans="1:15" ht="44.25" customHeight="1">
      <c r="A21" s="170"/>
      <c r="B21" s="173"/>
      <c r="C21" s="173"/>
      <c r="D21" s="22" t="s">
        <v>18</v>
      </c>
      <c r="E21" s="24">
        <v>0</v>
      </c>
      <c r="F21" s="24">
        <f t="shared" si="1"/>
        <v>16560</v>
      </c>
      <c r="G21" s="24">
        <v>2100</v>
      </c>
      <c r="H21" s="24">
        <v>5000</v>
      </c>
      <c r="I21" s="24">
        <v>0</v>
      </c>
      <c r="J21" s="24">
        <v>9460</v>
      </c>
      <c r="K21" s="24">
        <v>0</v>
      </c>
      <c r="L21" s="173"/>
      <c r="M21" s="173"/>
      <c r="N21" s="18"/>
      <c r="O21" s="31"/>
    </row>
    <row r="22" spans="1:15" ht="27" customHeight="1">
      <c r="A22" s="178" t="s">
        <v>41</v>
      </c>
      <c r="B22" s="171" t="s">
        <v>42</v>
      </c>
      <c r="C22" s="171" t="s">
        <v>33</v>
      </c>
      <c r="D22" s="22" t="s">
        <v>43</v>
      </c>
      <c r="E22" s="24">
        <f t="shared" ref="E22:K22" si="2">E23+E24</f>
        <v>523585</v>
      </c>
      <c r="F22" s="24">
        <f t="shared" si="2"/>
        <v>2527947</v>
      </c>
      <c r="G22" s="24">
        <f t="shared" si="2"/>
        <v>492298.6</v>
      </c>
      <c r="H22" s="24">
        <f t="shared" si="2"/>
        <v>509851.4</v>
      </c>
      <c r="I22" s="24">
        <f t="shared" si="2"/>
        <v>507229</v>
      </c>
      <c r="J22" s="24">
        <f t="shared" si="2"/>
        <v>508284</v>
      </c>
      <c r="K22" s="24">
        <f t="shared" si="2"/>
        <v>510284</v>
      </c>
      <c r="L22" s="171" t="s">
        <v>35</v>
      </c>
      <c r="M22" s="168"/>
      <c r="N22" s="18"/>
      <c r="O22" s="31"/>
    </row>
    <row r="23" spans="1:15" ht="30" customHeight="1">
      <c r="A23" s="169"/>
      <c r="B23" s="172"/>
      <c r="C23" s="172"/>
      <c r="D23" s="22" t="s">
        <v>17</v>
      </c>
      <c r="E23" s="24">
        <f>E26+E28+E29</f>
        <v>351910</v>
      </c>
      <c r="F23" s="24">
        <f>G23+H23+I23+J23+K23</f>
        <v>1838610</v>
      </c>
      <c r="G23" s="24">
        <f>G26+G28+G29</f>
        <v>354582</v>
      </c>
      <c r="H23" s="24">
        <f>H25+H28+H29</f>
        <v>371007</v>
      </c>
      <c r="I23" s="24">
        <f>I25+I28+I29</f>
        <v>371007</v>
      </c>
      <c r="J23" s="24">
        <f>J25+J28+J29</f>
        <v>371007</v>
      </c>
      <c r="K23" s="24">
        <f>K25+K28+K29</f>
        <v>371007</v>
      </c>
      <c r="L23" s="172"/>
      <c r="M23" s="169"/>
      <c r="N23" s="18"/>
      <c r="O23" s="31"/>
    </row>
    <row r="24" spans="1:15" ht="29.25" customHeight="1">
      <c r="A24" s="170"/>
      <c r="B24" s="173"/>
      <c r="C24" s="173"/>
      <c r="D24" s="22" t="s">
        <v>18</v>
      </c>
      <c r="E24" s="24">
        <f>E27+E30+E31</f>
        <v>171675</v>
      </c>
      <c r="F24" s="24">
        <f>G24+H24+I24+J24+K24</f>
        <v>689337</v>
      </c>
      <c r="G24" s="24">
        <f>G27+G30+G31</f>
        <v>137716.6</v>
      </c>
      <c r="H24" s="24">
        <f>H27+H30+H31</f>
        <v>138844.4</v>
      </c>
      <c r="I24" s="24">
        <f>I27+I30+I31</f>
        <v>136222</v>
      </c>
      <c r="J24" s="24">
        <f>J27+J30+J31</f>
        <v>137277</v>
      </c>
      <c r="K24" s="24">
        <f>K27+K30+K31</f>
        <v>139277</v>
      </c>
      <c r="L24" s="173"/>
      <c r="M24" s="170"/>
      <c r="N24" s="18"/>
      <c r="O24" s="31"/>
    </row>
    <row r="25" spans="1:15" ht="60" customHeight="1">
      <c r="A25" s="168" t="s">
        <v>44</v>
      </c>
      <c r="B25" s="171" t="s">
        <v>145</v>
      </c>
      <c r="C25" s="171" t="s">
        <v>33</v>
      </c>
      <c r="D25" s="22" t="s">
        <v>34</v>
      </c>
      <c r="E25" s="24">
        <v>325819</v>
      </c>
      <c r="F25" s="24">
        <f t="shared" ref="F25:K25" si="3">F26+F27</f>
        <v>1727099</v>
      </c>
      <c r="G25" s="24">
        <f t="shared" si="3"/>
        <v>332851</v>
      </c>
      <c r="H25" s="24">
        <f t="shared" si="3"/>
        <v>348562</v>
      </c>
      <c r="I25" s="24">
        <f t="shared" si="3"/>
        <v>348562</v>
      </c>
      <c r="J25" s="24">
        <f t="shared" si="3"/>
        <v>348562</v>
      </c>
      <c r="K25" s="24">
        <f t="shared" si="3"/>
        <v>348562</v>
      </c>
      <c r="L25" s="171" t="s">
        <v>35</v>
      </c>
      <c r="M25" s="168"/>
      <c r="N25" s="18"/>
      <c r="O25" s="31"/>
    </row>
    <row r="26" spans="1:15" ht="69" customHeight="1">
      <c r="A26" s="169"/>
      <c r="B26" s="172"/>
      <c r="C26" s="172"/>
      <c r="D26" s="22" t="s">
        <v>17</v>
      </c>
      <c r="E26" s="24">
        <v>325819</v>
      </c>
      <c r="F26" s="24">
        <f t="shared" ref="F26:F31" si="4">G26+H26+I26+J26+K26</f>
        <v>1727099</v>
      </c>
      <c r="G26" s="25">
        <v>332851</v>
      </c>
      <c r="H26" s="25">
        <v>348562</v>
      </c>
      <c r="I26" s="25">
        <v>348562</v>
      </c>
      <c r="J26" s="25">
        <v>348562</v>
      </c>
      <c r="K26" s="25">
        <v>348562</v>
      </c>
      <c r="L26" s="172"/>
      <c r="M26" s="169"/>
      <c r="N26" s="18"/>
      <c r="O26" s="31"/>
    </row>
    <row r="27" spans="1:15" ht="51.75" customHeight="1">
      <c r="A27" s="170"/>
      <c r="B27" s="173"/>
      <c r="C27" s="173"/>
      <c r="D27" s="22" t="s">
        <v>18</v>
      </c>
      <c r="E27" s="24">
        <v>0</v>
      </c>
      <c r="F27" s="24">
        <f t="shared" si="4"/>
        <v>0</v>
      </c>
      <c r="G27" s="24">
        <v>0</v>
      </c>
      <c r="H27" s="24">
        <v>0</v>
      </c>
      <c r="I27" s="24">
        <v>0</v>
      </c>
      <c r="J27" s="24">
        <v>0</v>
      </c>
      <c r="K27" s="24">
        <v>0</v>
      </c>
      <c r="L27" s="173"/>
      <c r="M27" s="170"/>
      <c r="N27" s="18"/>
      <c r="O27" s="31"/>
    </row>
    <row r="28" spans="1:15" ht="145.5" customHeight="1">
      <c r="A28" s="32" t="s">
        <v>45</v>
      </c>
      <c r="B28" s="33" t="s">
        <v>146</v>
      </c>
      <c r="C28" s="34" t="s">
        <v>33</v>
      </c>
      <c r="D28" s="35" t="s">
        <v>17</v>
      </c>
      <c r="E28" s="36">
        <v>3769</v>
      </c>
      <c r="F28" s="29">
        <f t="shared" si="4"/>
        <v>18111</v>
      </c>
      <c r="G28" s="37">
        <v>2935</v>
      </c>
      <c r="H28" s="37">
        <v>3794</v>
      </c>
      <c r="I28" s="37">
        <v>3794</v>
      </c>
      <c r="J28" s="37">
        <v>3794</v>
      </c>
      <c r="K28" s="37">
        <v>3794</v>
      </c>
      <c r="L28" s="38" t="s">
        <v>46</v>
      </c>
      <c r="M28" s="34" t="s">
        <v>47</v>
      </c>
      <c r="N28" s="18"/>
      <c r="O28" s="31"/>
    </row>
    <row r="29" spans="1:15" ht="111" customHeight="1">
      <c r="A29" s="39" t="s">
        <v>48</v>
      </c>
      <c r="B29" s="40" t="s">
        <v>147</v>
      </c>
      <c r="C29" s="22" t="s">
        <v>49</v>
      </c>
      <c r="D29" s="22" t="s">
        <v>17</v>
      </c>
      <c r="E29" s="24">
        <v>22322</v>
      </c>
      <c r="F29" s="24">
        <f t="shared" si="4"/>
        <v>93400</v>
      </c>
      <c r="G29" s="24">
        <v>18796</v>
      </c>
      <c r="H29" s="24">
        <v>18651</v>
      </c>
      <c r="I29" s="24">
        <v>18651</v>
      </c>
      <c r="J29" s="24">
        <v>18651</v>
      </c>
      <c r="K29" s="24">
        <v>18651</v>
      </c>
      <c r="L29" s="40" t="s">
        <v>35</v>
      </c>
      <c r="M29" s="22"/>
      <c r="N29" s="18"/>
      <c r="O29" s="31"/>
    </row>
    <row r="30" spans="1:15" ht="65.25" customHeight="1">
      <c r="A30" s="39" t="s">
        <v>50</v>
      </c>
      <c r="B30" s="40" t="s">
        <v>148</v>
      </c>
      <c r="C30" s="22" t="s">
        <v>33</v>
      </c>
      <c r="D30" s="22" t="s">
        <v>18</v>
      </c>
      <c r="E30" s="24">
        <v>171675</v>
      </c>
      <c r="F30" s="24">
        <f t="shared" si="4"/>
        <v>689337</v>
      </c>
      <c r="G30" s="24">
        <v>137716.6</v>
      </c>
      <c r="H30" s="24">
        <v>138844.4</v>
      </c>
      <c r="I30" s="41">
        <v>136222</v>
      </c>
      <c r="J30" s="24">
        <v>137277</v>
      </c>
      <c r="K30" s="24">
        <v>139277</v>
      </c>
      <c r="L30" s="40" t="s">
        <v>35</v>
      </c>
      <c r="M30" s="22"/>
      <c r="N30" s="18"/>
      <c r="O30" s="31"/>
    </row>
    <row r="31" spans="1:15" ht="51.75" customHeight="1">
      <c r="A31" s="39" t="s">
        <v>51</v>
      </c>
      <c r="B31" s="40" t="s">
        <v>149</v>
      </c>
      <c r="C31" s="22" t="s">
        <v>33</v>
      </c>
      <c r="D31" s="22" t="s">
        <v>18</v>
      </c>
      <c r="E31" s="24">
        <v>0</v>
      </c>
      <c r="F31" s="24">
        <f t="shared" si="4"/>
        <v>0</v>
      </c>
      <c r="G31" s="24">
        <v>0</v>
      </c>
      <c r="H31" s="24">
        <v>0</v>
      </c>
      <c r="I31" s="24">
        <v>0</v>
      </c>
      <c r="J31" s="24">
        <v>0</v>
      </c>
      <c r="K31" s="24">
        <v>0</v>
      </c>
      <c r="L31" s="40"/>
      <c r="M31" s="22"/>
      <c r="N31" s="18"/>
      <c r="O31" s="31"/>
    </row>
    <row r="32" spans="1:15">
      <c r="M32" s="12"/>
    </row>
    <row r="34" spans="2:10">
      <c r="B34" s="13"/>
      <c r="C34" s="13"/>
      <c r="D34" s="13"/>
      <c r="E34" s="13"/>
      <c r="F34" s="13"/>
      <c r="G34" s="13"/>
      <c r="J34" s="13"/>
    </row>
    <row r="35" spans="2:10">
      <c r="B35" s="13"/>
      <c r="C35" s="13"/>
    </row>
    <row r="36" spans="2:10">
      <c r="B36" s="13"/>
    </row>
    <row r="37" spans="2:10">
      <c r="B37" s="13"/>
    </row>
    <row r="38" spans="2:10">
      <c r="B38" s="13"/>
    </row>
  </sheetData>
  <mergeCells count="45">
    <mergeCell ref="A25:A27"/>
    <mergeCell ref="B25:B27"/>
    <mergeCell ref="C25:C27"/>
    <mergeCell ref="L25:L27"/>
    <mergeCell ref="M25:M27"/>
    <mergeCell ref="A22:A24"/>
    <mergeCell ref="B22:B24"/>
    <mergeCell ref="C22:C24"/>
    <mergeCell ref="L22:L24"/>
    <mergeCell ref="M22:M24"/>
    <mergeCell ref="A19:A21"/>
    <mergeCell ref="B19:B21"/>
    <mergeCell ref="C19:C21"/>
    <mergeCell ref="L19:L21"/>
    <mergeCell ref="M19:M21"/>
    <mergeCell ref="A16:A18"/>
    <mergeCell ref="B16:B18"/>
    <mergeCell ref="C16:C18"/>
    <mergeCell ref="L16:L18"/>
    <mergeCell ref="M16:M18"/>
    <mergeCell ref="A13:A15"/>
    <mergeCell ref="B13:B15"/>
    <mergeCell ref="C13:C15"/>
    <mergeCell ref="L13:L15"/>
    <mergeCell ref="M13:M15"/>
    <mergeCell ref="A10:A12"/>
    <mergeCell ref="B10:B12"/>
    <mergeCell ref="C10:C12"/>
    <mergeCell ref="L10:L12"/>
    <mergeCell ref="M10:M12"/>
    <mergeCell ref="A6:M6"/>
    <mergeCell ref="A7:A8"/>
    <mergeCell ref="B7:B8"/>
    <mergeCell ref="C7:C8"/>
    <mergeCell ref="D7:D8"/>
    <mergeCell ref="E7:E8"/>
    <mergeCell ref="F7:F8"/>
    <mergeCell ref="G7:K7"/>
    <mergeCell ref="L7:L8"/>
    <mergeCell ref="M7:M8"/>
    <mergeCell ref="K1:M1"/>
    <mergeCell ref="K3:M3"/>
    <mergeCell ref="G4:M4"/>
    <mergeCell ref="G5:M5"/>
    <mergeCell ref="I2:M2"/>
  </mergeCells>
  <pageMargins left="0.27559055118110237" right="0.31496062992125984" top="0.6692913385826772" bottom="0.39370078740157483" header="0.27559055118110237" footer="0.47244094488188981"/>
  <pageSetup scale="64" firstPageNumber="13" fitToHeight="0" orientation="landscape" useFirstPageNumber="1" r:id="rId1"/>
  <headerFooter>
    <oddHeader>&amp;C38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K19"/>
  <sheetViews>
    <sheetView view="pageLayout" topLeftCell="B1" zoomScaleNormal="100" workbookViewId="0">
      <selection activeCell="H1" sqref="H1:J1"/>
    </sheetView>
  </sheetViews>
  <sheetFormatPr defaultColWidth="8" defaultRowHeight="15"/>
  <cols>
    <col min="1" max="1" width="19.140625" customWidth="1"/>
    <col min="2" max="2" width="15.28515625" customWidth="1"/>
    <col min="3" max="3" width="14.140625" customWidth="1"/>
    <col min="4" max="4" width="18" customWidth="1"/>
    <col min="5" max="5" width="16" customWidth="1"/>
    <col min="6" max="9" width="14" customWidth="1"/>
    <col min="10" max="10" width="17.5703125" customWidth="1"/>
    <col min="11" max="11" width="4.5703125" customWidth="1"/>
  </cols>
  <sheetData>
    <row r="1" spans="1:11" ht="18.75">
      <c r="A1" s="1"/>
      <c r="B1" s="1"/>
      <c r="C1" s="1"/>
      <c r="D1" s="1"/>
      <c r="E1" s="1"/>
      <c r="F1" s="1"/>
      <c r="G1" s="2"/>
      <c r="H1" s="124" t="s">
        <v>166</v>
      </c>
      <c r="I1" s="125"/>
      <c r="J1" s="126"/>
    </row>
    <row r="2" spans="1:11" ht="18.75">
      <c r="A2" s="1"/>
      <c r="B2" s="1"/>
      <c r="C2" s="1"/>
      <c r="D2" s="1"/>
      <c r="E2" s="1"/>
      <c r="F2" s="130" t="s">
        <v>162</v>
      </c>
      <c r="G2" s="131"/>
      <c r="H2" s="131"/>
      <c r="I2" s="131"/>
      <c r="J2" s="132"/>
    </row>
    <row r="3" spans="1:11" ht="18.75">
      <c r="A3" s="1"/>
      <c r="B3" s="1"/>
      <c r="C3" s="1"/>
      <c r="D3" s="1"/>
      <c r="E3" s="1"/>
      <c r="F3" s="1"/>
      <c r="G3" s="2"/>
      <c r="H3" s="127" t="s">
        <v>157</v>
      </c>
      <c r="I3" s="128"/>
      <c r="J3" s="129"/>
    </row>
    <row r="4" spans="1:11" ht="13.5" customHeight="1">
      <c r="A4" s="1"/>
      <c r="B4" s="1"/>
      <c r="C4" s="1"/>
      <c r="D4" s="1"/>
      <c r="E4" s="1"/>
      <c r="F4" s="156" t="s">
        <v>52</v>
      </c>
      <c r="G4" s="179"/>
      <c r="H4" s="179"/>
      <c r="I4" s="179"/>
      <c r="J4" s="180"/>
    </row>
    <row r="5" spans="1:11" ht="69" customHeight="1">
      <c r="A5" s="1"/>
      <c r="B5" s="1"/>
      <c r="C5" s="1"/>
      <c r="D5" s="1"/>
      <c r="E5" s="1"/>
      <c r="F5" s="181"/>
      <c r="G5" s="182"/>
      <c r="H5" s="182"/>
      <c r="I5" s="182"/>
      <c r="J5" s="183"/>
    </row>
    <row r="6" spans="1:11" ht="43.5" customHeight="1">
      <c r="A6" s="136" t="s">
        <v>53</v>
      </c>
      <c r="B6" s="137"/>
      <c r="C6" s="137"/>
      <c r="D6" s="137"/>
      <c r="E6" s="137"/>
      <c r="F6" s="137"/>
      <c r="G6" s="137"/>
      <c r="H6" s="137"/>
      <c r="I6" s="137"/>
      <c r="J6" s="138"/>
    </row>
    <row r="7" spans="1:11" ht="16.5" customHeight="1">
      <c r="A7" s="42" t="s">
        <v>4</v>
      </c>
      <c r="B7" s="43"/>
      <c r="C7" s="184" t="s">
        <v>5</v>
      </c>
      <c r="D7" s="185"/>
      <c r="E7" s="185"/>
      <c r="F7" s="185"/>
      <c r="G7" s="185"/>
      <c r="H7" s="185"/>
      <c r="I7" s="185"/>
      <c r="J7" s="186"/>
      <c r="K7" s="18"/>
    </row>
    <row r="8" spans="1:11" ht="15.75" customHeight="1">
      <c r="A8" s="171" t="s">
        <v>54</v>
      </c>
      <c r="B8" s="168" t="s">
        <v>7</v>
      </c>
      <c r="C8" s="187"/>
      <c r="D8" s="190" t="s">
        <v>55</v>
      </c>
      <c r="E8" s="178" t="s">
        <v>9</v>
      </c>
      <c r="F8" s="192"/>
      <c r="G8" s="192"/>
      <c r="H8" s="192"/>
      <c r="I8" s="192"/>
      <c r="J8" s="193"/>
      <c r="K8" s="18"/>
    </row>
    <row r="9" spans="1:11" ht="21" customHeight="1">
      <c r="A9" s="172"/>
      <c r="B9" s="188"/>
      <c r="C9" s="189"/>
      <c r="D9" s="191"/>
      <c r="E9" s="44" t="s">
        <v>56</v>
      </c>
      <c r="F9" s="16" t="s">
        <v>11</v>
      </c>
      <c r="G9" s="45" t="s">
        <v>12</v>
      </c>
      <c r="H9" s="45" t="s">
        <v>13</v>
      </c>
      <c r="I9" s="45" t="s">
        <v>14</v>
      </c>
      <c r="J9" s="45" t="s">
        <v>15</v>
      </c>
      <c r="K9" s="18"/>
    </row>
    <row r="10" spans="1:11" ht="24" customHeight="1">
      <c r="A10" s="172"/>
      <c r="B10" s="168" t="s">
        <v>5</v>
      </c>
      <c r="C10" s="187"/>
      <c r="D10" s="46" t="s">
        <v>57</v>
      </c>
      <c r="E10" s="47">
        <f>F10+G10+H10+I10+J10</f>
        <v>2792103.91</v>
      </c>
      <c r="F10" s="47">
        <f>F11+F12+F13+F14</f>
        <v>546986.80000000005</v>
      </c>
      <c r="G10" s="47">
        <f>G11+G12+G13+G14</f>
        <v>583531.42000000004</v>
      </c>
      <c r="H10" s="47">
        <f>H11+H12+H13+H14</f>
        <v>578451.49</v>
      </c>
      <c r="I10" s="47">
        <f>I11+I12+I13+I14</f>
        <v>579697.19999999995</v>
      </c>
      <c r="J10" s="47">
        <f>J11+J12+J13+J14</f>
        <v>503437</v>
      </c>
      <c r="K10" s="18"/>
    </row>
    <row r="11" spans="1:11" ht="24" customHeight="1">
      <c r="A11" s="172"/>
      <c r="B11" s="194"/>
      <c r="C11" s="195"/>
      <c r="D11" s="48" t="s">
        <v>17</v>
      </c>
      <c r="E11" s="47">
        <f>F11+G11+H11+I11+J11</f>
        <v>2284771.15</v>
      </c>
      <c r="F11" s="49">
        <f>'Приложение к подпрограмме II'!G12+'Приложение к подпрограмме II'!G22+'Приложение к подпрограмме II'!G41</f>
        <v>455914.7</v>
      </c>
      <c r="G11" s="49">
        <f>'Приложение к подпрограмме II'!H12+'Приложение к подпрограмме II'!H22+'Приложение к подпрограмме II'!H41</f>
        <v>460986.35</v>
      </c>
      <c r="H11" s="49">
        <f>'Приложение к подпрограмме II'!I12+'Приложение к подпрограмме II'!I22+'Приложение к подпрограмме II'!I41</f>
        <v>459402.1</v>
      </c>
      <c r="I11" s="49">
        <f>'Приложение к подпрограмме II'!J12+'Приложение к подпрограмме II'!J22+'Приложение к подпрограмме II'!J41</f>
        <v>479873</v>
      </c>
      <c r="J11" s="49">
        <f>'Приложение к подпрограмме II'!K12+'Приложение к подпрограмме II'!K22+'Приложение к подпрограмме II'!K41</f>
        <v>428595</v>
      </c>
      <c r="K11" s="18"/>
    </row>
    <row r="12" spans="1:11" ht="29.25" customHeight="1">
      <c r="A12" s="172"/>
      <c r="B12" s="194"/>
      <c r="C12" s="195"/>
      <c r="D12" s="48" t="s">
        <v>68</v>
      </c>
      <c r="E12" s="47">
        <f>F12+G12+H12+I12+J12</f>
        <v>132346.85</v>
      </c>
      <c r="F12" s="49">
        <f>'Приложение к подпрограмме II'!G13+'Приложение к подпрограмме II'!G23</f>
        <v>14088.3</v>
      </c>
      <c r="G12" s="49">
        <f>'Приложение к подпрограмме II'!H13+'Приложение к подпрограмме II'!H23</f>
        <v>38303.65</v>
      </c>
      <c r="H12" s="49">
        <f>'Приложение к подпрограмме II'!I13+'Приложение к подпрограмме II'!I23</f>
        <v>40270.9</v>
      </c>
      <c r="I12" s="49">
        <f>'Приложение к подпрограмме II'!J13+'Приложение к подпрограмме II'!J23</f>
        <v>19842</v>
      </c>
      <c r="J12" s="49">
        <f>'Приложение к подпрограмме II'!K13+'Приложение к подпрограмме II'!K23</f>
        <v>19842</v>
      </c>
      <c r="K12" s="18"/>
    </row>
    <row r="13" spans="1:11" ht="30" customHeight="1">
      <c r="A13" s="172"/>
      <c r="B13" s="194"/>
      <c r="C13" s="195"/>
      <c r="D13" s="46" t="s">
        <v>18</v>
      </c>
      <c r="E13" s="47">
        <f>'Приложение к подпрограмме II'!F14+'Приложение к подпрограмме II'!F24+'Приложение к подпрограмме II'!F42+'Приложение к подпрограмме II'!F47</f>
        <v>374985.91</v>
      </c>
      <c r="F13" s="47">
        <f>'Приложение к подпрограмме II'!G14+'Приложение к подпрограмме II'!G24+'Приложение к подпрограмме II'!G42+'Приложение к подпрограмме II'!G47</f>
        <v>76983.8</v>
      </c>
      <c r="G13" s="47">
        <f>'Приложение к подпрограмме II'!H14+'Приложение к подпрограмме II'!H24+'Приложение к подпрограмме II'!H42+'Приложение к подпрограмме II'!H47</f>
        <v>84241.42</v>
      </c>
      <c r="H13" s="47">
        <f>'Приложение к подпрограмме II'!I14+'Приложение к подпрограмме II'!I24+'Приложение к подпрограмме II'!I42+'Приложение к подпрограмме II'!I47</f>
        <v>78778.489999999991</v>
      </c>
      <c r="I13" s="47">
        <f>'Приложение к подпрограмме II'!J14+'Приложение к подпрограмме II'!J24+'Приложение к подпрограмме II'!J42+'Приложение к подпрограмме II'!J47</f>
        <v>79982.2</v>
      </c>
      <c r="J13" s="47">
        <f>'Приложение к подпрограмме II'!K14+'Приложение к подпрограмме II'!K24+'Приложение к подпрограмме II'!K42+'Приложение к подпрограмме II'!K47</f>
        <v>55000</v>
      </c>
      <c r="K13" s="18"/>
    </row>
    <row r="14" spans="1:11" ht="22.5" customHeight="1">
      <c r="A14" s="173"/>
      <c r="B14" s="188"/>
      <c r="C14" s="189"/>
      <c r="D14" s="46" t="s">
        <v>59</v>
      </c>
      <c r="E14" s="47">
        <f>F14+G14+H14+I14+J14</f>
        <v>0</v>
      </c>
      <c r="F14" s="47">
        <v>0</v>
      </c>
      <c r="G14" s="47">
        <v>0</v>
      </c>
      <c r="H14" s="47">
        <v>0</v>
      </c>
      <c r="I14" s="47">
        <v>0</v>
      </c>
      <c r="J14" s="47">
        <v>0</v>
      </c>
      <c r="K14" s="18"/>
    </row>
    <row r="15" spans="1:11">
      <c r="J15" s="12"/>
    </row>
    <row r="16" spans="1:11">
      <c r="F16" s="13"/>
    </row>
    <row r="19" spans="6:6">
      <c r="F19" s="13"/>
    </row>
  </sheetData>
  <mergeCells count="11">
    <mergeCell ref="C7:J7"/>
    <mergeCell ref="A8:A14"/>
    <mergeCell ref="B8:C9"/>
    <mergeCell ref="D8:D9"/>
    <mergeCell ref="E8:J8"/>
    <mergeCell ref="B10:C14"/>
    <mergeCell ref="H1:J1"/>
    <mergeCell ref="F2:J2"/>
    <mergeCell ref="H3:J3"/>
    <mergeCell ref="F4:J5"/>
    <mergeCell ref="A6:J6"/>
  </mergeCells>
  <pageMargins left="0.59055118110236227" right="0.11811023622047245" top="0.35433070866141736" bottom="0.39370078740157483" header="0.11811023622047245" footer="0.35433070866141736"/>
  <pageSetup scale="82" firstPageNumber="14" orientation="landscape" useFirstPageNumber="1" r:id="rId1"/>
  <headerFooter>
    <oddHeader>&amp;C39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50"/>
  <sheetViews>
    <sheetView showWhiteSpace="0" view="pageLayout" topLeftCell="D1" zoomScaleNormal="100" workbookViewId="0">
      <selection activeCell="K1" sqref="K1:M1"/>
    </sheetView>
  </sheetViews>
  <sheetFormatPr defaultColWidth="8" defaultRowHeight="15"/>
  <cols>
    <col min="1" max="1" width="5.42578125" customWidth="1"/>
    <col min="2" max="2" width="27.140625" customWidth="1"/>
    <col min="3" max="3" width="15.28515625" customWidth="1"/>
    <col min="4" max="4" width="12.5703125" style="50" customWidth="1"/>
    <col min="5" max="5" width="13" style="15" customWidth="1"/>
    <col min="6" max="6" width="13.7109375" style="15" customWidth="1"/>
    <col min="7" max="11" width="12.28515625" style="15" customWidth="1"/>
    <col min="12" max="12" width="16.140625" customWidth="1"/>
    <col min="13" max="13" width="20.5703125" customWidth="1"/>
    <col min="14" max="14" width="6" customWidth="1"/>
    <col min="15" max="15" width="9.140625" customWidth="1"/>
    <col min="17" max="17" width="41.42578125" customWidth="1"/>
  </cols>
  <sheetData>
    <row r="1" spans="1:15" ht="24.75" customHeight="1">
      <c r="A1" s="1"/>
      <c r="B1" s="1"/>
      <c r="C1" s="1"/>
      <c r="D1" s="51"/>
      <c r="E1" s="52"/>
      <c r="F1" s="1"/>
      <c r="G1" s="1"/>
      <c r="H1" s="1"/>
      <c r="I1" s="1"/>
      <c r="J1" s="2"/>
      <c r="K1" s="124" t="s">
        <v>170</v>
      </c>
      <c r="L1" s="125"/>
      <c r="M1" s="126"/>
    </row>
    <row r="2" spans="1:15" ht="24" customHeight="1">
      <c r="A2" s="1"/>
      <c r="B2" s="1"/>
      <c r="C2" s="1"/>
      <c r="D2" s="51"/>
      <c r="E2" s="52"/>
      <c r="F2" s="1"/>
      <c r="G2" s="1"/>
      <c r="H2" s="1"/>
      <c r="I2" s="124" t="s">
        <v>163</v>
      </c>
      <c r="J2" s="125"/>
      <c r="K2" s="125"/>
      <c r="L2" s="125"/>
      <c r="M2" s="126"/>
    </row>
    <row r="3" spans="1:15" ht="26.25" customHeight="1">
      <c r="A3" s="1"/>
      <c r="B3" s="1"/>
      <c r="C3" s="1"/>
      <c r="D3" s="51"/>
      <c r="E3" s="52"/>
      <c r="F3" s="1"/>
      <c r="G3" s="1"/>
      <c r="H3" s="1"/>
      <c r="I3" s="1"/>
      <c r="J3" s="2"/>
      <c r="K3" s="127" t="s">
        <v>167</v>
      </c>
      <c r="L3" s="128"/>
      <c r="M3" s="129"/>
    </row>
    <row r="4" spans="1:15" ht="18.75">
      <c r="A4" s="1"/>
      <c r="B4" s="1"/>
      <c r="C4" s="1"/>
      <c r="D4" s="51"/>
      <c r="E4" s="52"/>
      <c r="F4" s="1"/>
      <c r="G4" s="1"/>
      <c r="H4" s="1"/>
      <c r="I4" s="1"/>
      <c r="J4" s="130" t="s">
        <v>60</v>
      </c>
      <c r="K4" s="131"/>
      <c r="L4" s="131"/>
      <c r="M4" s="132"/>
    </row>
    <row r="5" spans="1:15" ht="24" customHeight="1">
      <c r="A5" s="1"/>
      <c r="B5" s="1"/>
      <c r="C5" s="1"/>
      <c r="D5" s="51"/>
      <c r="E5" s="52"/>
      <c r="F5" s="1"/>
      <c r="G5" s="1"/>
      <c r="H5" s="1"/>
      <c r="I5" s="1"/>
      <c r="J5" s="156" t="s">
        <v>61</v>
      </c>
      <c r="K5" s="179"/>
      <c r="L5" s="179"/>
      <c r="M5" s="180"/>
    </row>
    <row r="6" spans="1:15" ht="54.75" customHeight="1">
      <c r="A6" s="1"/>
      <c r="B6" s="1"/>
      <c r="C6" s="1"/>
      <c r="D6" s="51"/>
      <c r="E6" s="52"/>
      <c r="F6" s="1"/>
      <c r="G6" s="1"/>
      <c r="H6" s="1"/>
      <c r="I6" s="1"/>
      <c r="J6" s="181"/>
      <c r="K6" s="182"/>
      <c r="L6" s="182"/>
      <c r="M6" s="183"/>
    </row>
    <row r="7" spans="1:15" ht="42.75" customHeight="1">
      <c r="A7" s="136" t="s">
        <v>62</v>
      </c>
      <c r="B7" s="137"/>
      <c r="C7" s="137"/>
      <c r="D7" s="137"/>
      <c r="E7" s="137"/>
      <c r="F7" s="137"/>
      <c r="G7" s="137"/>
      <c r="H7" s="137"/>
      <c r="I7" s="137"/>
      <c r="J7" s="137"/>
      <c r="K7" s="137"/>
      <c r="L7" s="137"/>
      <c r="M7" s="138"/>
    </row>
    <row r="8" spans="1:15" ht="73.5" customHeight="1">
      <c r="A8" s="196" t="s">
        <v>63</v>
      </c>
      <c r="B8" s="196" t="s">
        <v>23</v>
      </c>
      <c r="C8" s="163" t="s">
        <v>24</v>
      </c>
      <c r="D8" s="198" t="s">
        <v>25</v>
      </c>
      <c r="E8" s="163" t="s">
        <v>26</v>
      </c>
      <c r="F8" s="196" t="s">
        <v>64</v>
      </c>
      <c r="G8" s="196" t="s">
        <v>65</v>
      </c>
      <c r="H8" s="166"/>
      <c r="I8" s="166"/>
      <c r="J8" s="166"/>
      <c r="K8" s="200"/>
      <c r="L8" s="196" t="s">
        <v>29</v>
      </c>
      <c r="M8" s="196" t="s">
        <v>30</v>
      </c>
    </row>
    <row r="9" spans="1:15" ht="94.5" customHeight="1">
      <c r="A9" s="197"/>
      <c r="B9" s="197"/>
      <c r="C9" s="164"/>
      <c r="D9" s="199"/>
      <c r="E9" s="164"/>
      <c r="F9" s="197"/>
      <c r="G9" s="16" t="s">
        <v>11</v>
      </c>
      <c r="H9" s="16" t="s">
        <v>12</v>
      </c>
      <c r="I9" s="16" t="s">
        <v>13</v>
      </c>
      <c r="J9" s="16" t="s">
        <v>14</v>
      </c>
      <c r="K9" s="16" t="s">
        <v>15</v>
      </c>
      <c r="L9" s="197"/>
      <c r="M9" s="197"/>
    </row>
    <row r="10" spans="1:15">
      <c r="A10" s="54">
        <v>1</v>
      </c>
      <c r="B10" s="54">
        <v>2</v>
      </c>
      <c r="C10" s="54">
        <v>3</v>
      </c>
      <c r="D10" s="55">
        <v>4</v>
      </c>
      <c r="E10" s="54">
        <v>5</v>
      </c>
      <c r="F10" s="54">
        <v>6</v>
      </c>
      <c r="G10" s="54">
        <v>7</v>
      </c>
      <c r="H10" s="54">
        <v>8</v>
      </c>
      <c r="I10" s="54">
        <v>9</v>
      </c>
      <c r="J10" s="54">
        <v>10</v>
      </c>
      <c r="K10" s="54">
        <v>11</v>
      </c>
      <c r="L10" s="54">
        <v>12</v>
      </c>
      <c r="M10" s="54">
        <v>13</v>
      </c>
    </row>
    <row r="11" spans="1:15" ht="22.5" customHeight="1">
      <c r="A11" s="201" t="s">
        <v>31</v>
      </c>
      <c r="B11" s="204" t="s">
        <v>66</v>
      </c>
      <c r="C11" s="168" t="s">
        <v>33</v>
      </c>
      <c r="D11" s="57" t="s">
        <v>43</v>
      </c>
      <c r="E11" s="24">
        <f>E13+E14</f>
        <v>0</v>
      </c>
      <c r="F11" s="24">
        <f t="shared" ref="F11:F18" si="0">G11+H11+I11+J11+K11</f>
        <v>2497007.6</v>
      </c>
      <c r="G11" s="24">
        <f>G12+G13+G14</f>
        <v>496628.6</v>
      </c>
      <c r="H11" s="24">
        <f>H12+H13+H14</f>
        <v>497892</v>
      </c>
      <c r="I11" s="24">
        <f>I12+I13+I14</f>
        <v>500029</v>
      </c>
      <c r="J11" s="24">
        <f>J12+J13+J14</f>
        <v>501229</v>
      </c>
      <c r="K11" s="24">
        <f>K12+K13+K14</f>
        <v>501229</v>
      </c>
      <c r="L11" s="207" t="s">
        <v>35</v>
      </c>
      <c r="M11" s="207" t="s">
        <v>67</v>
      </c>
    </row>
    <row r="12" spans="1:15" ht="50.25" customHeight="1">
      <c r="A12" s="202"/>
      <c r="B12" s="205"/>
      <c r="C12" s="169"/>
      <c r="D12" s="113" t="s">
        <v>17</v>
      </c>
      <c r="E12" s="24">
        <f>E20</f>
        <v>0</v>
      </c>
      <c r="F12" s="24">
        <f t="shared" si="0"/>
        <v>2135426</v>
      </c>
      <c r="G12" s="24">
        <f>G15</f>
        <v>429878</v>
      </c>
      <c r="H12" s="24">
        <f t="shared" ref="H12:K12" si="1">H15</f>
        <v>426387</v>
      </c>
      <c r="I12" s="24">
        <f t="shared" si="1"/>
        <v>426387</v>
      </c>
      <c r="J12" s="24">
        <f t="shared" si="1"/>
        <v>426387</v>
      </c>
      <c r="K12" s="24">
        <f t="shared" si="1"/>
        <v>426387</v>
      </c>
      <c r="L12" s="208"/>
      <c r="M12" s="208"/>
    </row>
    <row r="13" spans="1:15" ht="52.5" customHeight="1">
      <c r="A13" s="202"/>
      <c r="B13" s="205"/>
      <c r="C13" s="169"/>
      <c r="D13" s="58" t="s">
        <v>68</v>
      </c>
      <c r="E13" s="24">
        <f>E16</f>
        <v>0</v>
      </c>
      <c r="F13" s="24">
        <f t="shared" si="0"/>
        <v>85982</v>
      </c>
      <c r="G13" s="24">
        <f>G20</f>
        <v>6614</v>
      </c>
      <c r="H13" s="24">
        <f t="shared" ref="H13:J13" si="2">H20</f>
        <v>19842</v>
      </c>
      <c r="I13" s="24">
        <f t="shared" si="2"/>
        <v>19842</v>
      </c>
      <c r="J13" s="24">
        <f t="shared" si="2"/>
        <v>19842</v>
      </c>
      <c r="K13" s="24">
        <f t="shared" ref="K13" si="3">K20</f>
        <v>19842</v>
      </c>
      <c r="L13" s="208"/>
      <c r="M13" s="208"/>
    </row>
    <row r="14" spans="1:15" ht="52.5" customHeight="1">
      <c r="A14" s="203"/>
      <c r="B14" s="206"/>
      <c r="C14" s="170"/>
      <c r="D14" s="57" t="s">
        <v>18</v>
      </c>
      <c r="E14" s="24">
        <f>E17+E18+E19</f>
        <v>0</v>
      </c>
      <c r="F14" s="24">
        <f t="shared" si="0"/>
        <v>275599.59999999998</v>
      </c>
      <c r="G14" s="24">
        <f>G17+G18+G19</f>
        <v>60136.6</v>
      </c>
      <c r="H14" s="24">
        <f>H17+H18+H19</f>
        <v>51663</v>
      </c>
      <c r="I14" s="24">
        <f>I17+I18+I19</f>
        <v>53800</v>
      </c>
      <c r="J14" s="24">
        <f>J17+J18+J19</f>
        <v>55000</v>
      </c>
      <c r="K14" s="24">
        <f>K17+K18+K19</f>
        <v>55000</v>
      </c>
      <c r="L14" s="209"/>
      <c r="M14" s="208"/>
    </row>
    <row r="15" spans="1:15" ht="36.75" customHeight="1">
      <c r="A15" s="201" t="s">
        <v>37</v>
      </c>
      <c r="B15" s="204" t="s">
        <v>126</v>
      </c>
      <c r="C15" s="168" t="s">
        <v>33</v>
      </c>
      <c r="D15" s="57" t="s">
        <v>43</v>
      </c>
      <c r="E15" s="24">
        <f>E16+E17</f>
        <v>0</v>
      </c>
      <c r="F15" s="24">
        <f t="shared" si="0"/>
        <v>2135426</v>
      </c>
      <c r="G15" s="24">
        <f>+G16+G17</f>
        <v>429878</v>
      </c>
      <c r="H15" s="24">
        <f>+H16+H17</f>
        <v>426387</v>
      </c>
      <c r="I15" s="24">
        <f>+I16+I17</f>
        <v>426387</v>
      </c>
      <c r="J15" s="24">
        <f>+J16+J17</f>
        <v>426387</v>
      </c>
      <c r="K15" s="24">
        <f>+K16+K17</f>
        <v>426387</v>
      </c>
      <c r="L15" s="207" t="s">
        <v>35</v>
      </c>
      <c r="M15" s="208"/>
      <c r="O15" s="31"/>
    </row>
    <row r="16" spans="1:15" ht="69" customHeight="1">
      <c r="A16" s="202"/>
      <c r="B16" s="205"/>
      <c r="C16" s="169"/>
      <c r="D16" s="57" t="s">
        <v>17</v>
      </c>
      <c r="E16" s="24">
        <v>0</v>
      </c>
      <c r="F16" s="24">
        <f t="shared" si="0"/>
        <v>2135426</v>
      </c>
      <c r="G16" s="24">
        <v>429878</v>
      </c>
      <c r="H16" s="24">
        <v>426387</v>
      </c>
      <c r="I16" s="24">
        <v>426387</v>
      </c>
      <c r="J16" s="24">
        <v>426387</v>
      </c>
      <c r="K16" s="24">
        <v>426387</v>
      </c>
      <c r="L16" s="208"/>
      <c r="M16" s="208"/>
      <c r="O16" s="31"/>
    </row>
    <row r="17" spans="1:15" ht="187.5" customHeight="1">
      <c r="A17" s="203"/>
      <c r="B17" s="206"/>
      <c r="C17" s="170"/>
      <c r="D17" s="57" t="s">
        <v>18</v>
      </c>
      <c r="E17" s="24">
        <v>0</v>
      </c>
      <c r="F17" s="24">
        <f t="shared" si="0"/>
        <v>0</v>
      </c>
      <c r="G17" s="24">
        <f>H17+I17+J17+K17+L17</f>
        <v>0</v>
      </c>
      <c r="H17" s="24">
        <f>I17+J17+K17+L17+M17</f>
        <v>0</v>
      </c>
      <c r="I17" s="24">
        <f>J17+K17+L17+M17+N17</f>
        <v>0</v>
      </c>
      <c r="J17" s="24">
        <f>K17+L17+M17+N17+O17</f>
        <v>0</v>
      </c>
      <c r="K17" s="24">
        <f>L17+M17+N17+O17+P17</f>
        <v>0</v>
      </c>
      <c r="L17" s="209"/>
      <c r="M17" s="209"/>
      <c r="O17" s="31"/>
    </row>
    <row r="18" spans="1:15" ht="76.5" customHeight="1">
      <c r="A18" s="55" t="s">
        <v>39</v>
      </c>
      <c r="B18" s="114" t="s">
        <v>127</v>
      </c>
      <c r="C18" s="21" t="s">
        <v>33</v>
      </c>
      <c r="D18" s="22" t="s">
        <v>18</v>
      </c>
      <c r="E18" s="24">
        <v>0</v>
      </c>
      <c r="F18" s="24">
        <f t="shared" si="0"/>
        <v>275599.59999999998</v>
      </c>
      <c r="G18" s="24">
        <v>60136.6</v>
      </c>
      <c r="H18" s="24">
        <v>51663</v>
      </c>
      <c r="I18" s="24">
        <v>53800</v>
      </c>
      <c r="J18" s="24">
        <v>55000</v>
      </c>
      <c r="K18" s="24">
        <v>55000</v>
      </c>
      <c r="L18" s="57" t="s">
        <v>35</v>
      </c>
      <c r="M18" s="57"/>
      <c r="O18" s="31"/>
    </row>
    <row r="19" spans="1:15" ht="65.25" customHeight="1">
      <c r="A19" s="55" t="s">
        <v>40</v>
      </c>
      <c r="B19" s="114" t="s">
        <v>128</v>
      </c>
      <c r="C19" s="21" t="s">
        <v>33</v>
      </c>
      <c r="D19" s="22" t="s">
        <v>18</v>
      </c>
      <c r="E19" s="24">
        <v>0</v>
      </c>
      <c r="F19" s="24">
        <v>0</v>
      </c>
      <c r="G19" s="24">
        <v>0</v>
      </c>
      <c r="H19" s="24">
        <v>0</v>
      </c>
      <c r="I19" s="24">
        <v>0</v>
      </c>
      <c r="J19" s="24">
        <v>0</v>
      </c>
      <c r="K19" s="24">
        <v>0</v>
      </c>
      <c r="L19" s="57" t="s">
        <v>35</v>
      </c>
      <c r="M19" s="57"/>
      <c r="O19" s="31"/>
    </row>
    <row r="20" spans="1:15" ht="373.5" customHeight="1">
      <c r="A20" s="55" t="s">
        <v>69</v>
      </c>
      <c r="B20" s="114" t="s">
        <v>129</v>
      </c>
      <c r="C20" s="21" t="s">
        <v>70</v>
      </c>
      <c r="D20" s="57" t="s">
        <v>68</v>
      </c>
      <c r="E20" s="24">
        <v>0</v>
      </c>
      <c r="F20" s="24">
        <f>G20+H20+I20+J20+K20</f>
        <v>85982</v>
      </c>
      <c r="G20" s="24">
        <v>6614</v>
      </c>
      <c r="H20" s="24">
        <v>19842</v>
      </c>
      <c r="I20" s="24">
        <v>19842</v>
      </c>
      <c r="J20" s="24">
        <v>19842</v>
      </c>
      <c r="K20" s="24">
        <v>19842</v>
      </c>
      <c r="L20" s="57" t="s">
        <v>35</v>
      </c>
      <c r="M20" s="57"/>
      <c r="O20" s="31"/>
    </row>
    <row r="21" spans="1:15" ht="49.5" customHeight="1">
      <c r="A21" s="201" t="s">
        <v>41</v>
      </c>
      <c r="B21" s="207" t="s">
        <v>71</v>
      </c>
      <c r="C21" s="168" t="s">
        <v>33</v>
      </c>
      <c r="D21" s="22" t="s">
        <v>43</v>
      </c>
      <c r="E21" s="24"/>
      <c r="F21" s="24">
        <f t="shared" ref="F21:K21" si="4">F22+F23+F24</f>
        <v>286776.31</v>
      </c>
      <c r="G21" s="24">
        <f t="shared" si="4"/>
        <v>49698.2</v>
      </c>
      <c r="H21" s="24">
        <f t="shared" si="4"/>
        <v>77979.42</v>
      </c>
      <c r="I21" s="24">
        <f t="shared" si="4"/>
        <v>78422.489999999991</v>
      </c>
      <c r="J21" s="24">
        <f t="shared" si="4"/>
        <v>78468.2</v>
      </c>
      <c r="K21" s="24">
        <f t="shared" si="4"/>
        <v>2208</v>
      </c>
      <c r="L21" s="207" t="s">
        <v>35</v>
      </c>
      <c r="M21" s="201"/>
      <c r="O21" s="31"/>
    </row>
    <row r="22" spans="1:15" ht="49.5" customHeight="1">
      <c r="A22" s="202"/>
      <c r="B22" s="208"/>
      <c r="C22" s="169"/>
      <c r="D22" s="112" t="s">
        <v>17</v>
      </c>
      <c r="E22" s="24"/>
      <c r="F22" s="24">
        <f>G22+H22+I22+J22+K22</f>
        <v>149345.15</v>
      </c>
      <c r="G22" s="24">
        <f>G25+G27+G29+G31+G34</f>
        <v>26036.7</v>
      </c>
      <c r="H22" s="24">
        <f>H25+H27+H29+H34+H38</f>
        <v>34599.35</v>
      </c>
      <c r="I22" s="24">
        <f t="shared" ref="I22:K22" si="5">I25+I27+I29+I34+I38</f>
        <v>33015.1</v>
      </c>
      <c r="J22" s="24">
        <f t="shared" si="5"/>
        <v>53486</v>
      </c>
      <c r="K22" s="24">
        <f t="shared" si="5"/>
        <v>2208</v>
      </c>
      <c r="L22" s="208"/>
      <c r="M22" s="202"/>
      <c r="O22" s="31"/>
    </row>
    <row r="23" spans="1:15" ht="49.5" customHeight="1">
      <c r="A23" s="202"/>
      <c r="B23" s="208"/>
      <c r="C23" s="169"/>
      <c r="D23" s="112" t="s">
        <v>58</v>
      </c>
      <c r="E23" s="24"/>
      <c r="F23" s="24">
        <f>G23+H23+I23+J23+K23</f>
        <v>46364.850000000006</v>
      </c>
      <c r="G23" s="24">
        <f>G35</f>
        <v>7474.3</v>
      </c>
      <c r="H23" s="24">
        <f t="shared" ref="H23:K23" si="6">H35</f>
        <v>18461.650000000001</v>
      </c>
      <c r="I23" s="24">
        <f t="shared" si="6"/>
        <v>20428.900000000001</v>
      </c>
      <c r="J23" s="24">
        <f t="shared" si="6"/>
        <v>0</v>
      </c>
      <c r="K23" s="24">
        <f t="shared" si="6"/>
        <v>0</v>
      </c>
      <c r="L23" s="208"/>
      <c r="M23" s="202"/>
      <c r="O23" s="31"/>
    </row>
    <row r="24" spans="1:15" ht="49.5" customHeight="1">
      <c r="A24" s="203"/>
      <c r="B24" s="209"/>
      <c r="C24" s="170"/>
      <c r="D24" s="22" t="s">
        <v>18</v>
      </c>
      <c r="E24" s="24"/>
      <c r="F24" s="24">
        <f>G24+H24+I24+J24+K24</f>
        <v>91066.309999999983</v>
      </c>
      <c r="G24" s="24">
        <f>G28+G32+G36+G39</f>
        <v>16187.2</v>
      </c>
      <c r="H24" s="24">
        <f>H28+H32+H36+H39</f>
        <v>24918.42</v>
      </c>
      <c r="I24" s="24">
        <f>I28+I32+I36+I39</f>
        <v>24978.489999999998</v>
      </c>
      <c r="J24" s="24">
        <f>J28+J32+J36+J39</f>
        <v>24982.2</v>
      </c>
      <c r="K24" s="24">
        <f>K28+K32+K36+K39</f>
        <v>0</v>
      </c>
      <c r="L24" s="209"/>
      <c r="M24" s="203"/>
      <c r="O24" s="31"/>
    </row>
    <row r="25" spans="1:15" ht="117.75" customHeight="1">
      <c r="A25" s="55" t="s">
        <v>44</v>
      </c>
      <c r="B25" s="114" t="s">
        <v>130</v>
      </c>
      <c r="C25" s="22" t="s">
        <v>33</v>
      </c>
      <c r="D25" s="22" t="s">
        <v>17</v>
      </c>
      <c r="E25" s="24">
        <v>2077</v>
      </c>
      <c r="F25" s="24">
        <f>G25+H25+I25+J25+K25</f>
        <v>10957</v>
      </c>
      <c r="G25" s="24">
        <v>2177</v>
      </c>
      <c r="H25" s="24">
        <v>2195</v>
      </c>
      <c r="I25" s="24">
        <v>2195</v>
      </c>
      <c r="J25" s="24">
        <v>2195</v>
      </c>
      <c r="K25" s="24">
        <v>2195</v>
      </c>
      <c r="L25" s="57" t="s">
        <v>35</v>
      </c>
      <c r="M25" s="57"/>
      <c r="O25" s="31"/>
    </row>
    <row r="26" spans="1:15" ht="78" customHeight="1">
      <c r="A26" s="201" t="s">
        <v>45</v>
      </c>
      <c r="B26" s="207" t="s">
        <v>131</v>
      </c>
      <c r="C26" s="168" t="s">
        <v>33</v>
      </c>
      <c r="D26" s="22" t="s">
        <v>43</v>
      </c>
      <c r="E26" s="24"/>
      <c r="F26" s="24">
        <f t="shared" ref="F26:K26" si="7">F27+F28</f>
        <v>13497</v>
      </c>
      <c r="G26" s="24">
        <f t="shared" si="7"/>
        <v>13497</v>
      </c>
      <c r="H26" s="24">
        <f t="shared" si="7"/>
        <v>0</v>
      </c>
      <c r="I26" s="24">
        <f t="shared" si="7"/>
        <v>0</v>
      </c>
      <c r="J26" s="24">
        <f t="shared" si="7"/>
        <v>0</v>
      </c>
      <c r="K26" s="24">
        <f t="shared" si="7"/>
        <v>0</v>
      </c>
      <c r="L26" s="210" t="s">
        <v>35</v>
      </c>
      <c r="M26" s="207" t="s">
        <v>72</v>
      </c>
      <c r="O26" s="31"/>
    </row>
    <row r="27" spans="1:15" ht="78" customHeight="1">
      <c r="A27" s="202"/>
      <c r="B27" s="208"/>
      <c r="C27" s="169"/>
      <c r="D27" s="22" t="s">
        <v>17</v>
      </c>
      <c r="E27" s="24"/>
      <c r="F27" s="24">
        <f>G27+H27+I27+J27+K27</f>
        <v>9077</v>
      </c>
      <c r="G27" s="24">
        <v>9077</v>
      </c>
      <c r="H27" s="24">
        <v>0</v>
      </c>
      <c r="I27" s="24">
        <v>0</v>
      </c>
      <c r="J27" s="24">
        <v>0</v>
      </c>
      <c r="K27" s="24">
        <v>0</v>
      </c>
      <c r="L27" s="211"/>
      <c r="M27" s="208"/>
      <c r="O27" s="31"/>
    </row>
    <row r="28" spans="1:15" ht="62.25" customHeight="1">
      <c r="A28" s="203"/>
      <c r="B28" s="209"/>
      <c r="C28" s="170"/>
      <c r="D28" s="22" t="s">
        <v>18</v>
      </c>
      <c r="E28" s="24"/>
      <c r="F28" s="24">
        <f>G28+H28+I28+J28+K28</f>
        <v>4420</v>
      </c>
      <c r="G28" s="24">
        <v>4420</v>
      </c>
      <c r="H28" s="24">
        <v>0</v>
      </c>
      <c r="I28" s="24">
        <v>0</v>
      </c>
      <c r="J28" s="24">
        <v>0</v>
      </c>
      <c r="K28" s="24">
        <v>0</v>
      </c>
      <c r="L28" s="212"/>
      <c r="M28" s="209"/>
      <c r="O28" s="31"/>
    </row>
    <row r="29" spans="1:15" ht="128.25" customHeight="1">
      <c r="A29" s="55" t="s">
        <v>48</v>
      </c>
      <c r="B29" s="114" t="s">
        <v>132</v>
      </c>
      <c r="C29" s="22" t="s">
        <v>33</v>
      </c>
      <c r="D29" s="57" t="s">
        <v>17</v>
      </c>
      <c r="E29" s="24">
        <v>88</v>
      </c>
      <c r="F29" s="24">
        <f>G29+H29+I29+J29+K29</f>
        <v>60</v>
      </c>
      <c r="G29" s="24">
        <v>8</v>
      </c>
      <c r="H29" s="24">
        <v>13</v>
      </c>
      <c r="I29" s="24">
        <v>13</v>
      </c>
      <c r="J29" s="24">
        <v>13</v>
      </c>
      <c r="K29" s="24">
        <v>13</v>
      </c>
      <c r="L29" s="57" t="s">
        <v>35</v>
      </c>
      <c r="M29" s="57" t="s">
        <v>73</v>
      </c>
      <c r="O29" s="31"/>
    </row>
    <row r="30" spans="1:15" ht="123" customHeight="1">
      <c r="A30" s="201" t="s">
        <v>50</v>
      </c>
      <c r="B30" s="207" t="s">
        <v>133</v>
      </c>
      <c r="C30" s="168" t="s">
        <v>33</v>
      </c>
      <c r="D30" s="22" t="s">
        <v>43</v>
      </c>
      <c r="E30" s="24">
        <f t="shared" ref="E30:K30" si="8">E31+E32</f>
        <v>0</v>
      </c>
      <c r="F30" s="24">
        <f t="shared" si="8"/>
        <v>20174.099999999999</v>
      </c>
      <c r="G30" s="24">
        <f t="shared" si="8"/>
        <v>20174.099999999999</v>
      </c>
      <c r="H30" s="24">
        <f t="shared" si="8"/>
        <v>0</v>
      </c>
      <c r="I30" s="24">
        <f t="shared" si="8"/>
        <v>0</v>
      </c>
      <c r="J30" s="24">
        <f t="shared" si="8"/>
        <v>0</v>
      </c>
      <c r="K30" s="24">
        <f t="shared" si="8"/>
        <v>0</v>
      </c>
      <c r="L30" s="207" t="s">
        <v>35</v>
      </c>
      <c r="M30" s="201"/>
      <c r="O30" s="31"/>
    </row>
    <row r="31" spans="1:15" ht="123" customHeight="1">
      <c r="A31" s="202"/>
      <c r="B31" s="208"/>
      <c r="C31" s="169"/>
      <c r="D31" s="58" t="s">
        <v>17</v>
      </c>
      <c r="E31" s="24">
        <v>0</v>
      </c>
      <c r="F31" s="24">
        <f t="shared" ref="F31:F36" si="9">G31+H31+I31+J31+K31</f>
        <v>9099</v>
      </c>
      <c r="G31" s="24">
        <v>9099</v>
      </c>
      <c r="H31" s="115">
        <v>0</v>
      </c>
      <c r="I31" s="24">
        <v>0</v>
      </c>
      <c r="J31" s="24">
        <v>0</v>
      </c>
      <c r="K31" s="24">
        <v>0</v>
      </c>
      <c r="L31" s="208"/>
      <c r="M31" s="202"/>
      <c r="O31" s="31"/>
    </row>
    <row r="32" spans="1:15" ht="75.75" customHeight="1">
      <c r="A32" s="203"/>
      <c r="B32" s="209"/>
      <c r="C32" s="170"/>
      <c r="D32" s="58" t="s">
        <v>18</v>
      </c>
      <c r="E32" s="24">
        <v>0</v>
      </c>
      <c r="F32" s="24">
        <f t="shared" si="9"/>
        <v>11075.1</v>
      </c>
      <c r="G32" s="24">
        <v>11075.1</v>
      </c>
      <c r="H32" s="115">
        <v>0</v>
      </c>
      <c r="I32" s="24">
        <v>0</v>
      </c>
      <c r="J32" s="24">
        <v>0</v>
      </c>
      <c r="K32" s="24">
        <v>0</v>
      </c>
      <c r="L32" s="209"/>
      <c r="M32" s="203"/>
      <c r="O32" s="31"/>
    </row>
    <row r="33" spans="1:15" ht="26.25" customHeight="1">
      <c r="A33" s="201" t="s">
        <v>51</v>
      </c>
      <c r="B33" s="207" t="s">
        <v>134</v>
      </c>
      <c r="C33" s="168" t="s">
        <v>33</v>
      </c>
      <c r="D33" s="22" t="s">
        <v>43</v>
      </c>
      <c r="E33" s="24">
        <f>E35+E36</f>
        <v>0</v>
      </c>
      <c r="F33" s="24">
        <f t="shared" si="9"/>
        <v>121037.20999999999</v>
      </c>
      <c r="G33" s="24">
        <f>G34+G35+G36</f>
        <v>13842.1</v>
      </c>
      <c r="H33" s="24">
        <f>H34+H35+H36</f>
        <v>34188.42</v>
      </c>
      <c r="I33" s="24">
        <f>I34+I35+I36</f>
        <v>36480.49</v>
      </c>
      <c r="J33" s="24">
        <f>J34+J35+J36</f>
        <v>36526.199999999997</v>
      </c>
      <c r="K33" s="24">
        <f>K34+K35+K36</f>
        <v>0</v>
      </c>
      <c r="L33" s="207" t="s">
        <v>35</v>
      </c>
      <c r="M33" s="201"/>
      <c r="O33" s="31"/>
    </row>
    <row r="34" spans="1:15" ht="48.75" customHeight="1">
      <c r="A34" s="202"/>
      <c r="B34" s="208"/>
      <c r="C34" s="169"/>
      <c r="D34" s="58" t="s">
        <v>17</v>
      </c>
      <c r="E34" s="24">
        <v>0</v>
      </c>
      <c r="F34" s="24">
        <f t="shared" si="9"/>
        <v>65128.15</v>
      </c>
      <c r="G34" s="24">
        <v>5675.7</v>
      </c>
      <c r="H34" s="24">
        <v>12817.35</v>
      </c>
      <c r="I34" s="24">
        <v>13082.1</v>
      </c>
      <c r="J34" s="24">
        <v>33553</v>
      </c>
      <c r="K34" s="24">
        <v>0</v>
      </c>
      <c r="L34" s="208"/>
      <c r="M34" s="202"/>
      <c r="O34" s="31"/>
    </row>
    <row r="35" spans="1:15" ht="38.25" customHeight="1">
      <c r="A35" s="202"/>
      <c r="B35" s="208"/>
      <c r="C35" s="169"/>
      <c r="D35" s="58" t="s">
        <v>68</v>
      </c>
      <c r="E35" s="24">
        <v>0</v>
      </c>
      <c r="F35" s="24">
        <f t="shared" si="9"/>
        <v>46364.850000000006</v>
      </c>
      <c r="G35" s="24">
        <v>7474.3</v>
      </c>
      <c r="H35" s="115">
        <v>18461.650000000001</v>
      </c>
      <c r="I35" s="24">
        <v>20428.900000000001</v>
      </c>
      <c r="J35" s="24">
        <v>0</v>
      </c>
      <c r="K35" s="24">
        <v>0</v>
      </c>
      <c r="L35" s="208"/>
      <c r="M35" s="202"/>
      <c r="O35" s="31"/>
    </row>
    <row r="36" spans="1:15" ht="36" customHeight="1">
      <c r="A36" s="203"/>
      <c r="B36" s="209"/>
      <c r="C36" s="170"/>
      <c r="D36" s="58" t="s">
        <v>18</v>
      </c>
      <c r="E36" s="24">
        <v>0</v>
      </c>
      <c r="F36" s="24">
        <f t="shared" si="9"/>
        <v>9544.2099999999991</v>
      </c>
      <c r="G36" s="24">
        <v>692.1</v>
      </c>
      <c r="H36" s="115">
        <v>2909.42</v>
      </c>
      <c r="I36" s="24">
        <v>2969.49</v>
      </c>
      <c r="J36" s="24">
        <v>2973.2</v>
      </c>
      <c r="K36" s="24">
        <v>0</v>
      </c>
      <c r="L36" s="209"/>
      <c r="M36" s="203"/>
      <c r="O36" s="31"/>
    </row>
    <row r="37" spans="1:15" ht="36" customHeight="1">
      <c r="A37" s="201" t="s">
        <v>74</v>
      </c>
      <c r="B37" s="207" t="s">
        <v>135</v>
      </c>
      <c r="C37" s="168" t="s">
        <v>33</v>
      </c>
      <c r="D37" s="58" t="s">
        <v>43</v>
      </c>
      <c r="E37" s="24">
        <v>0</v>
      </c>
      <c r="F37" s="24">
        <f>F38+F39</f>
        <v>121051</v>
      </c>
      <c r="G37" s="24">
        <f>G38+G39</f>
        <v>0</v>
      </c>
      <c r="H37" s="24">
        <f>H38+H39</f>
        <v>41583</v>
      </c>
      <c r="I37" s="24">
        <f>I38+I39</f>
        <v>39734</v>
      </c>
      <c r="J37" s="24">
        <f>J38+J39</f>
        <v>39734</v>
      </c>
      <c r="K37" s="24">
        <v>0</v>
      </c>
      <c r="L37" s="207" t="s">
        <v>35</v>
      </c>
      <c r="M37" s="201"/>
      <c r="O37" s="31"/>
    </row>
    <row r="38" spans="1:15" ht="36" customHeight="1">
      <c r="A38" s="202"/>
      <c r="B38" s="208"/>
      <c r="C38" s="169"/>
      <c r="D38" s="58" t="s">
        <v>17</v>
      </c>
      <c r="E38" s="24">
        <v>0</v>
      </c>
      <c r="F38" s="24">
        <f t="shared" ref="F38:F47" si="10">G38+H38+I38+J38+K38</f>
        <v>55024</v>
      </c>
      <c r="G38" s="24">
        <v>0</v>
      </c>
      <c r="H38" s="115">
        <v>19574</v>
      </c>
      <c r="I38" s="24">
        <v>17725</v>
      </c>
      <c r="J38" s="24">
        <v>17725</v>
      </c>
      <c r="K38" s="24">
        <v>0</v>
      </c>
      <c r="L38" s="208"/>
      <c r="M38" s="202"/>
      <c r="O38" s="31"/>
    </row>
    <row r="39" spans="1:15" ht="54.75" customHeight="1">
      <c r="A39" s="203"/>
      <c r="B39" s="209"/>
      <c r="C39" s="170"/>
      <c r="D39" s="58" t="s">
        <v>18</v>
      </c>
      <c r="E39" s="24">
        <v>0</v>
      </c>
      <c r="F39" s="24">
        <f t="shared" si="10"/>
        <v>66027</v>
      </c>
      <c r="G39" s="24">
        <v>0</v>
      </c>
      <c r="H39" s="115">
        <v>22009</v>
      </c>
      <c r="I39" s="24">
        <v>22009</v>
      </c>
      <c r="J39" s="24">
        <v>22009</v>
      </c>
      <c r="K39" s="24">
        <v>0</v>
      </c>
      <c r="L39" s="209"/>
      <c r="M39" s="203"/>
      <c r="O39" s="31"/>
    </row>
    <row r="40" spans="1:15" ht="40.5" customHeight="1">
      <c r="A40" s="184" t="s">
        <v>75</v>
      </c>
      <c r="B40" s="207" t="s">
        <v>76</v>
      </c>
      <c r="C40" s="168" t="s">
        <v>33</v>
      </c>
      <c r="D40" s="22" t="s">
        <v>43</v>
      </c>
      <c r="E40" s="80">
        <f>E41+E42</f>
        <v>0</v>
      </c>
      <c r="F40" s="80">
        <f t="shared" si="10"/>
        <v>3320</v>
      </c>
      <c r="G40" s="80">
        <f>G41+G42</f>
        <v>660</v>
      </c>
      <c r="H40" s="80">
        <f>H41+H42</f>
        <v>2660</v>
      </c>
      <c r="I40" s="80">
        <f>I41+I42</f>
        <v>0</v>
      </c>
      <c r="J40" s="80">
        <f>J41+J42</f>
        <v>0</v>
      </c>
      <c r="K40" s="80">
        <f>K41+K42</f>
        <v>0</v>
      </c>
      <c r="L40" s="59"/>
      <c r="M40" s="60"/>
      <c r="O40" s="31"/>
    </row>
    <row r="41" spans="1:15" ht="52.5" customHeight="1">
      <c r="A41" s="213"/>
      <c r="B41" s="208"/>
      <c r="C41" s="169"/>
      <c r="D41" s="22" t="s">
        <v>17</v>
      </c>
      <c r="E41" s="80">
        <v>0</v>
      </c>
      <c r="F41" s="80">
        <f t="shared" si="10"/>
        <v>0</v>
      </c>
      <c r="G41" s="80">
        <f>G44</f>
        <v>0</v>
      </c>
      <c r="H41" s="80">
        <f>H44</f>
        <v>0</v>
      </c>
      <c r="I41" s="80">
        <f>I44</f>
        <v>0</v>
      </c>
      <c r="J41" s="80">
        <f>J44</f>
        <v>0</v>
      </c>
      <c r="K41" s="80">
        <f>K44</f>
        <v>0</v>
      </c>
      <c r="L41" s="59"/>
      <c r="M41" s="61"/>
      <c r="O41" s="31"/>
    </row>
    <row r="42" spans="1:15" ht="54" customHeight="1">
      <c r="A42" s="214"/>
      <c r="B42" s="209"/>
      <c r="C42" s="170"/>
      <c r="D42" s="22" t="s">
        <v>18</v>
      </c>
      <c r="E42" s="80">
        <v>0</v>
      </c>
      <c r="F42" s="80">
        <f t="shared" si="10"/>
        <v>3320</v>
      </c>
      <c r="G42" s="80">
        <f>G43</f>
        <v>660</v>
      </c>
      <c r="H42" s="80">
        <f>H43</f>
        <v>2660</v>
      </c>
      <c r="I42" s="80">
        <f>I43</f>
        <v>0</v>
      </c>
      <c r="J42" s="80">
        <f>J43</f>
        <v>0</v>
      </c>
      <c r="K42" s="80">
        <f>K43</f>
        <v>0</v>
      </c>
      <c r="L42" s="61"/>
      <c r="M42" s="61"/>
      <c r="O42" s="31"/>
    </row>
    <row r="43" spans="1:15" ht="24" customHeight="1">
      <c r="A43" s="215" t="s">
        <v>77</v>
      </c>
      <c r="B43" s="207" t="s">
        <v>136</v>
      </c>
      <c r="C43" s="168" t="s">
        <v>33</v>
      </c>
      <c r="D43" s="22" t="s">
        <v>43</v>
      </c>
      <c r="E43" s="80">
        <f>E44+E45</f>
        <v>3557</v>
      </c>
      <c r="F43" s="80">
        <f t="shared" si="10"/>
        <v>3320</v>
      </c>
      <c r="G43" s="80">
        <f>G44+G45</f>
        <v>660</v>
      </c>
      <c r="H43" s="80">
        <f>H44+H45</f>
        <v>2660</v>
      </c>
      <c r="I43" s="80">
        <f>I44+I45</f>
        <v>0</v>
      </c>
      <c r="J43" s="80">
        <f>J44+J45</f>
        <v>0</v>
      </c>
      <c r="K43" s="80">
        <f>K44+K45</f>
        <v>0</v>
      </c>
      <c r="L43" s="226"/>
      <c r="M43" s="226"/>
      <c r="O43" s="31"/>
    </row>
    <row r="44" spans="1:15" ht="46.5" customHeight="1">
      <c r="A44" s="216"/>
      <c r="B44" s="208"/>
      <c r="C44" s="169"/>
      <c r="D44" s="22" t="s">
        <v>17</v>
      </c>
      <c r="E44" s="80">
        <v>3557</v>
      </c>
      <c r="F44" s="80">
        <f t="shared" si="10"/>
        <v>0</v>
      </c>
      <c r="G44" s="80">
        <v>0</v>
      </c>
      <c r="H44" s="80">
        <v>0</v>
      </c>
      <c r="I44" s="80">
        <v>0</v>
      </c>
      <c r="J44" s="80">
        <v>0</v>
      </c>
      <c r="K44" s="80">
        <v>0</v>
      </c>
      <c r="L44" s="227"/>
      <c r="M44" s="232"/>
      <c r="O44" s="31"/>
    </row>
    <row r="45" spans="1:15" ht="37.5" customHeight="1">
      <c r="A45" s="217"/>
      <c r="B45" s="211"/>
      <c r="C45" s="218"/>
      <c r="D45" s="116" t="s">
        <v>18</v>
      </c>
      <c r="E45" s="121">
        <v>0</v>
      </c>
      <c r="F45" s="121">
        <f t="shared" si="10"/>
        <v>3320</v>
      </c>
      <c r="G45" s="121">
        <v>660</v>
      </c>
      <c r="H45" s="121">
        <v>2660</v>
      </c>
      <c r="I45" s="121">
        <v>0</v>
      </c>
      <c r="J45" s="121">
        <v>0</v>
      </c>
      <c r="K45" s="121">
        <v>0</v>
      </c>
      <c r="L45" s="228"/>
      <c r="M45" s="119"/>
      <c r="O45" s="31"/>
    </row>
    <row r="46" spans="1:15" ht="34.5" customHeight="1">
      <c r="A46" s="219" t="s">
        <v>100</v>
      </c>
      <c r="B46" s="223" t="s">
        <v>153</v>
      </c>
      <c r="C46" s="220" t="s">
        <v>33</v>
      </c>
      <c r="D46" s="117" t="s">
        <v>43</v>
      </c>
      <c r="E46" s="122">
        <v>0</v>
      </c>
      <c r="F46" s="123">
        <f t="shared" si="10"/>
        <v>5000</v>
      </c>
      <c r="G46" s="122">
        <f>G47</f>
        <v>0</v>
      </c>
      <c r="H46" s="122">
        <f t="shared" ref="H46:K46" si="11">H47</f>
        <v>5000</v>
      </c>
      <c r="I46" s="122">
        <f t="shared" si="11"/>
        <v>0</v>
      </c>
      <c r="J46" s="122">
        <f t="shared" si="11"/>
        <v>0</v>
      </c>
      <c r="K46" s="122">
        <f t="shared" si="11"/>
        <v>0</v>
      </c>
      <c r="L46" s="229" t="s">
        <v>35</v>
      </c>
      <c r="M46" s="224"/>
    </row>
    <row r="47" spans="1:15" ht="36" customHeight="1">
      <c r="A47" s="219"/>
      <c r="B47" s="223"/>
      <c r="C47" s="221"/>
      <c r="D47" s="118" t="s">
        <v>18</v>
      </c>
      <c r="E47" s="122">
        <v>0</v>
      </c>
      <c r="F47" s="123">
        <f t="shared" si="10"/>
        <v>5000</v>
      </c>
      <c r="G47" s="122">
        <f>G49</f>
        <v>0</v>
      </c>
      <c r="H47" s="122">
        <f>H49</f>
        <v>5000</v>
      </c>
      <c r="I47" s="122">
        <f>I49</f>
        <v>0</v>
      </c>
      <c r="J47" s="122">
        <f>J49</f>
        <v>0</v>
      </c>
      <c r="K47" s="122">
        <f>K49</f>
        <v>0</v>
      </c>
      <c r="L47" s="230"/>
      <c r="M47" s="231"/>
    </row>
    <row r="48" spans="1:15" ht="34.5" customHeight="1">
      <c r="A48" s="222" t="s">
        <v>102</v>
      </c>
      <c r="B48" s="223" t="s">
        <v>154</v>
      </c>
      <c r="C48" s="220" t="s">
        <v>33</v>
      </c>
      <c r="D48" s="117" t="s">
        <v>43</v>
      </c>
      <c r="E48" s="122">
        <v>0</v>
      </c>
      <c r="F48" s="123">
        <f>G48+H48+I48+J48+K48</f>
        <v>5000</v>
      </c>
      <c r="G48" s="123">
        <f>G49</f>
        <v>0</v>
      </c>
      <c r="H48" s="122">
        <f>H49</f>
        <v>5000</v>
      </c>
      <c r="I48" s="122">
        <f t="shared" ref="I48:K48" si="12">I49</f>
        <v>0</v>
      </c>
      <c r="J48" s="122">
        <f t="shared" si="12"/>
        <v>0</v>
      </c>
      <c r="K48" s="122">
        <f t="shared" si="12"/>
        <v>0</v>
      </c>
      <c r="L48" s="224"/>
      <c r="M48" s="231"/>
    </row>
    <row r="49" spans="1:13" ht="55.5" customHeight="1">
      <c r="A49" s="222"/>
      <c r="B49" s="223"/>
      <c r="C49" s="221"/>
      <c r="D49" s="118" t="s">
        <v>18</v>
      </c>
      <c r="E49" s="123">
        <v>0</v>
      </c>
      <c r="F49" s="123">
        <f>G49+H49+I49+J49+K49</f>
        <v>5000</v>
      </c>
      <c r="G49" s="123">
        <v>0</v>
      </c>
      <c r="H49" s="123">
        <v>5000</v>
      </c>
      <c r="I49" s="123">
        <v>0</v>
      </c>
      <c r="J49" s="123">
        <v>0</v>
      </c>
      <c r="K49" s="123">
        <v>0</v>
      </c>
      <c r="L49" s="225"/>
      <c r="M49" s="225"/>
    </row>
    <row r="50" spans="1:13">
      <c r="E50" s="120"/>
      <c r="F50" s="120"/>
      <c r="G50" s="120"/>
      <c r="H50" s="120"/>
      <c r="I50" s="120"/>
      <c r="J50" s="120"/>
      <c r="K50" s="120"/>
    </row>
  </sheetData>
  <mergeCells count="66">
    <mergeCell ref="L48:L49"/>
    <mergeCell ref="L43:L45"/>
    <mergeCell ref="L46:L47"/>
    <mergeCell ref="M46:M49"/>
    <mergeCell ref="M43:M44"/>
    <mergeCell ref="A46:A47"/>
    <mergeCell ref="C46:C47"/>
    <mergeCell ref="C48:C49"/>
    <mergeCell ref="A48:A49"/>
    <mergeCell ref="B48:B49"/>
    <mergeCell ref="B46:B47"/>
    <mergeCell ref="A40:A42"/>
    <mergeCell ref="B40:B42"/>
    <mergeCell ref="C40:C42"/>
    <mergeCell ref="A43:A45"/>
    <mergeCell ref="B43:B45"/>
    <mergeCell ref="C43:C45"/>
    <mergeCell ref="A37:A39"/>
    <mergeCell ref="B37:B39"/>
    <mergeCell ref="C37:C39"/>
    <mergeCell ref="L37:L39"/>
    <mergeCell ref="M37:M39"/>
    <mergeCell ref="A33:A36"/>
    <mergeCell ref="B33:B36"/>
    <mergeCell ref="C33:C36"/>
    <mergeCell ref="L33:L36"/>
    <mergeCell ref="M33:M36"/>
    <mergeCell ref="A30:A32"/>
    <mergeCell ref="B30:B32"/>
    <mergeCell ref="C30:C32"/>
    <mergeCell ref="L30:L32"/>
    <mergeCell ref="M30:M32"/>
    <mergeCell ref="A26:A28"/>
    <mergeCell ref="B26:B28"/>
    <mergeCell ref="C26:C28"/>
    <mergeCell ref="L26:L28"/>
    <mergeCell ref="M26:M28"/>
    <mergeCell ref="A21:A24"/>
    <mergeCell ref="B21:B24"/>
    <mergeCell ref="C21:C24"/>
    <mergeCell ref="L21:L24"/>
    <mergeCell ref="M21:M24"/>
    <mergeCell ref="A11:A14"/>
    <mergeCell ref="B11:B14"/>
    <mergeCell ref="C11:C14"/>
    <mergeCell ref="L11:L14"/>
    <mergeCell ref="M11:M17"/>
    <mergeCell ref="A15:A17"/>
    <mergeCell ref="B15:B17"/>
    <mergeCell ref="C15:C17"/>
    <mergeCell ref="L15:L17"/>
    <mergeCell ref="A7:M7"/>
    <mergeCell ref="A8:A9"/>
    <mergeCell ref="B8:B9"/>
    <mergeCell ref="C8:C9"/>
    <mergeCell ref="D8:D9"/>
    <mergeCell ref="E8:E9"/>
    <mergeCell ref="F8:F9"/>
    <mergeCell ref="G8:K8"/>
    <mergeCell ref="L8:L9"/>
    <mergeCell ref="M8:M9"/>
    <mergeCell ref="K1:M1"/>
    <mergeCell ref="I2:M2"/>
    <mergeCell ref="K3:M3"/>
    <mergeCell ref="J4:M4"/>
    <mergeCell ref="J5:M6"/>
  </mergeCells>
  <pageMargins left="0.11811023622047245" right="0.11811023622047245" top="0.39370078740157483" bottom="0.15748031496062992" header="0.11811023622047245" footer="0.43307086614173229"/>
  <pageSetup scale="67" firstPageNumber="40" fitToHeight="0" orientation="landscape" useFirstPageNumber="1" r:id="rId1"/>
  <headerFooter>
    <oddHeader>&amp;C&amp;P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1:L24"/>
  <sheetViews>
    <sheetView workbookViewId="0">
      <selection activeCell="H1" sqref="H1:J1"/>
    </sheetView>
  </sheetViews>
  <sheetFormatPr defaultColWidth="8" defaultRowHeight="15"/>
  <cols>
    <col min="1" max="1" width="17.42578125" customWidth="1"/>
    <col min="2" max="2" width="12.85546875" customWidth="1"/>
    <col min="3" max="3" width="7.5703125" customWidth="1"/>
    <col min="4" max="4" width="20.140625" customWidth="1"/>
    <col min="5" max="10" width="11.140625" customWidth="1"/>
    <col min="11" max="11" width="2.42578125" customWidth="1"/>
    <col min="12" max="12" width="9.5703125" bestFit="1" customWidth="1"/>
  </cols>
  <sheetData>
    <row r="1" spans="1:11" ht="18.75" customHeight="1">
      <c r="A1" s="1"/>
      <c r="B1" s="1"/>
      <c r="C1" s="1"/>
      <c r="D1" s="1"/>
      <c r="E1" s="1"/>
      <c r="F1" s="1"/>
      <c r="G1" s="2"/>
      <c r="H1" s="124" t="s">
        <v>171</v>
      </c>
      <c r="I1" s="125"/>
      <c r="J1" s="126"/>
      <c r="K1" s="1"/>
    </row>
    <row r="2" spans="1:11" ht="20.25" customHeight="1">
      <c r="A2" s="1"/>
      <c r="B2" s="1"/>
      <c r="C2" s="1"/>
      <c r="D2" s="159" t="s">
        <v>164</v>
      </c>
      <c r="E2" s="159"/>
      <c r="F2" s="159"/>
      <c r="G2" s="159"/>
      <c r="H2" s="159"/>
      <c r="I2" s="159"/>
      <c r="J2" s="159"/>
      <c r="K2" s="1"/>
    </row>
    <row r="3" spans="1:11" ht="21" customHeight="1">
      <c r="A3" s="1"/>
      <c r="B3" s="1"/>
      <c r="C3" s="1"/>
      <c r="D3" s="1"/>
      <c r="E3" s="1"/>
      <c r="F3" s="1"/>
      <c r="G3" s="2"/>
      <c r="H3" s="127" t="s">
        <v>158</v>
      </c>
      <c r="I3" s="128"/>
      <c r="J3" s="129"/>
      <c r="K3" s="1"/>
    </row>
    <row r="4" spans="1:11" ht="59.25" customHeight="1">
      <c r="A4" s="1"/>
      <c r="B4" s="1"/>
      <c r="C4" s="1"/>
      <c r="D4" s="156" t="s">
        <v>78</v>
      </c>
      <c r="E4" s="157"/>
      <c r="F4" s="157"/>
      <c r="G4" s="157"/>
      <c r="H4" s="157"/>
      <c r="I4" s="157"/>
      <c r="J4" s="158"/>
      <c r="K4" s="62"/>
    </row>
    <row r="5" spans="1:11" ht="57" customHeight="1">
      <c r="A5" s="136" t="s">
        <v>79</v>
      </c>
      <c r="B5" s="137"/>
      <c r="C5" s="137"/>
      <c r="D5" s="137"/>
      <c r="E5" s="137"/>
      <c r="F5" s="137"/>
      <c r="G5" s="137"/>
      <c r="H5" s="137"/>
      <c r="I5" s="137"/>
      <c r="J5" s="137"/>
      <c r="K5" s="138"/>
    </row>
    <row r="6" spans="1:11" ht="9.75" customHeight="1">
      <c r="A6" s="1"/>
      <c r="B6" s="1"/>
      <c r="C6" s="1"/>
      <c r="D6" s="1"/>
      <c r="E6" s="1"/>
      <c r="F6" s="1"/>
      <c r="G6" s="1"/>
      <c r="H6" s="1"/>
      <c r="I6" s="1"/>
      <c r="J6" s="1"/>
      <c r="K6" s="1"/>
    </row>
    <row r="7" spans="1:11" ht="24.75" customHeight="1">
      <c r="A7" s="63" t="s">
        <v>80</v>
      </c>
      <c r="B7" s="233" t="s">
        <v>81</v>
      </c>
      <c r="C7" s="234"/>
      <c r="D7" s="234"/>
      <c r="E7" s="234"/>
      <c r="F7" s="234"/>
      <c r="G7" s="234"/>
      <c r="H7" s="234"/>
      <c r="I7" s="234"/>
      <c r="J7" s="235"/>
      <c r="K7" s="64"/>
    </row>
    <row r="8" spans="1:11" ht="20.25" customHeight="1">
      <c r="A8" s="171" t="s">
        <v>82</v>
      </c>
      <c r="B8" s="168" t="s">
        <v>83</v>
      </c>
      <c r="C8" s="187"/>
      <c r="D8" s="168" t="s">
        <v>55</v>
      </c>
      <c r="E8" s="174" t="s">
        <v>84</v>
      </c>
      <c r="F8" s="236"/>
      <c r="G8" s="236"/>
      <c r="H8" s="236"/>
      <c r="I8" s="236"/>
      <c r="J8" s="237"/>
      <c r="K8" s="33"/>
    </row>
    <row r="9" spans="1:11" ht="21.75" customHeight="1">
      <c r="A9" s="172"/>
      <c r="B9" s="188"/>
      <c r="C9" s="189"/>
      <c r="D9" s="170"/>
      <c r="E9" s="65" t="s">
        <v>56</v>
      </c>
      <c r="F9" s="16" t="s">
        <v>11</v>
      </c>
      <c r="G9" s="45" t="s">
        <v>12</v>
      </c>
      <c r="H9" s="45" t="s">
        <v>13</v>
      </c>
      <c r="I9" s="45" t="s">
        <v>14</v>
      </c>
      <c r="J9" s="45" t="s">
        <v>15</v>
      </c>
      <c r="K9" s="66"/>
    </row>
    <row r="10" spans="1:11" ht="17.25" customHeight="1">
      <c r="A10" s="172"/>
      <c r="B10" s="168" t="s">
        <v>85</v>
      </c>
      <c r="C10" s="187"/>
      <c r="D10" s="40" t="s">
        <v>57</v>
      </c>
      <c r="E10" s="67">
        <f t="shared" ref="E10:E23" si="0">F10+G10+H10+I10+J10</f>
        <v>302165.90000000002</v>
      </c>
      <c r="F10" s="68">
        <f>F12+F13+F14+F11</f>
        <v>110755.4</v>
      </c>
      <c r="G10" s="68">
        <f>G12+G13+G14+G11</f>
        <v>46965.5</v>
      </c>
      <c r="H10" s="68">
        <f>H12+H13+H14+H11</f>
        <v>47405</v>
      </c>
      <c r="I10" s="68">
        <f>I12+I13+I14+I11</f>
        <v>48520</v>
      </c>
      <c r="J10" s="68">
        <f>J12+J13+J14+J11</f>
        <v>48520</v>
      </c>
      <c r="K10" s="69"/>
    </row>
    <row r="11" spans="1:11" ht="27.75" customHeight="1">
      <c r="A11" s="172"/>
      <c r="B11" s="194"/>
      <c r="C11" s="195"/>
      <c r="D11" s="56" t="s">
        <v>58</v>
      </c>
      <c r="E11" s="67">
        <f t="shared" si="0"/>
        <v>0</v>
      </c>
      <c r="F11" s="68">
        <f>F20</f>
        <v>0</v>
      </c>
      <c r="G11" s="68">
        <f>G20</f>
        <v>0</v>
      </c>
      <c r="H11" s="68">
        <f>H20</f>
        <v>0</v>
      </c>
      <c r="I11" s="68">
        <f>I20</f>
        <v>0</v>
      </c>
      <c r="J11" s="68">
        <f>J20</f>
        <v>0</v>
      </c>
      <c r="K11" s="69"/>
    </row>
    <row r="12" spans="1:11" ht="25.5" customHeight="1">
      <c r="A12" s="172"/>
      <c r="B12" s="194"/>
      <c r="C12" s="195"/>
      <c r="D12" s="70" t="s">
        <v>17</v>
      </c>
      <c r="E12" s="71">
        <f t="shared" si="0"/>
        <v>0</v>
      </c>
      <c r="F12" s="68">
        <f t="shared" ref="F12:J14" si="1">F16+F21</f>
        <v>0</v>
      </c>
      <c r="G12" s="68">
        <f t="shared" si="1"/>
        <v>0</v>
      </c>
      <c r="H12" s="68">
        <f t="shared" si="1"/>
        <v>0</v>
      </c>
      <c r="I12" s="68">
        <f t="shared" si="1"/>
        <v>0</v>
      </c>
      <c r="J12" s="68">
        <f t="shared" si="1"/>
        <v>0</v>
      </c>
      <c r="K12" s="69"/>
    </row>
    <row r="13" spans="1:11" ht="23.25" customHeight="1">
      <c r="A13" s="172"/>
      <c r="B13" s="194"/>
      <c r="C13" s="195"/>
      <c r="D13" s="72" t="s">
        <v>18</v>
      </c>
      <c r="E13" s="71">
        <f t="shared" si="0"/>
        <v>302165.90000000002</v>
      </c>
      <c r="F13" s="68">
        <f t="shared" si="1"/>
        <v>110755.4</v>
      </c>
      <c r="G13" s="68">
        <f t="shared" si="1"/>
        <v>46965.5</v>
      </c>
      <c r="H13" s="68">
        <f t="shared" si="1"/>
        <v>47405</v>
      </c>
      <c r="I13" s="68">
        <f t="shared" si="1"/>
        <v>48520</v>
      </c>
      <c r="J13" s="68">
        <f t="shared" si="1"/>
        <v>48520</v>
      </c>
      <c r="K13" s="69"/>
    </row>
    <row r="14" spans="1:11" ht="17.25" customHeight="1">
      <c r="A14" s="172"/>
      <c r="B14" s="188"/>
      <c r="C14" s="189"/>
      <c r="D14" s="73" t="s">
        <v>59</v>
      </c>
      <c r="E14" s="71">
        <f t="shared" si="0"/>
        <v>0</v>
      </c>
      <c r="F14" s="68">
        <f t="shared" si="1"/>
        <v>0</v>
      </c>
      <c r="G14" s="68">
        <f t="shared" si="1"/>
        <v>0</v>
      </c>
      <c r="H14" s="68">
        <f t="shared" si="1"/>
        <v>0</v>
      </c>
      <c r="I14" s="68">
        <f t="shared" si="1"/>
        <v>0</v>
      </c>
      <c r="J14" s="68">
        <f t="shared" si="1"/>
        <v>0</v>
      </c>
      <c r="K14" s="69"/>
    </row>
    <row r="15" spans="1:11" ht="19.5" customHeight="1">
      <c r="A15" s="172"/>
      <c r="B15" s="168" t="s">
        <v>86</v>
      </c>
      <c r="C15" s="187"/>
      <c r="D15" s="40" t="s">
        <v>57</v>
      </c>
      <c r="E15" s="74">
        <f t="shared" si="0"/>
        <v>240942.6</v>
      </c>
      <c r="F15" s="74">
        <f>F16+F17+F18</f>
        <v>49724.1</v>
      </c>
      <c r="G15" s="74">
        <f>G16+G17+G18</f>
        <v>46917.5</v>
      </c>
      <c r="H15" s="74">
        <f>H16+H17+H18</f>
        <v>47357</v>
      </c>
      <c r="I15" s="74">
        <f>I16+I17+I18</f>
        <v>48472</v>
      </c>
      <c r="J15" s="74">
        <f>J16+J17+J18</f>
        <v>48472</v>
      </c>
      <c r="K15" s="69"/>
    </row>
    <row r="16" spans="1:11" ht="23.25" customHeight="1">
      <c r="A16" s="172"/>
      <c r="B16" s="194"/>
      <c r="C16" s="195"/>
      <c r="D16" s="70" t="s">
        <v>17</v>
      </c>
      <c r="E16" s="74">
        <f t="shared" si="0"/>
        <v>0</v>
      </c>
      <c r="F16" s="75">
        <f>'Приложение к подпрограмме III'!G26</f>
        <v>0</v>
      </c>
      <c r="G16" s="75">
        <f>'Приложение к подпрограмме III'!H26</f>
        <v>0</v>
      </c>
      <c r="H16" s="75">
        <f>'Приложение к подпрограмме III'!I26</f>
        <v>0</v>
      </c>
      <c r="I16" s="75">
        <f>'Приложение к подпрограмме III'!J26</f>
        <v>0</v>
      </c>
      <c r="J16" s="75">
        <f>'Приложение к подпрограмме III'!K26</f>
        <v>0</v>
      </c>
      <c r="K16" s="1"/>
    </row>
    <row r="17" spans="1:12" ht="23.25" customHeight="1">
      <c r="A17" s="172"/>
      <c r="B17" s="194"/>
      <c r="C17" s="195"/>
      <c r="D17" s="70" t="s">
        <v>18</v>
      </c>
      <c r="E17" s="74">
        <f t="shared" si="0"/>
        <v>240942.6</v>
      </c>
      <c r="F17" s="75">
        <f>'Приложение к подпрограмме III'!G13+'Приложение к подпрограмме III'!G17+'Приложение к подпрограмме III'!G23+'Приложение к подпрограмме III'!G31</f>
        <v>49724.1</v>
      </c>
      <c r="G17" s="75">
        <f>'Приложение к подпрограмме III'!H13+'Приложение к подпрограмме III'!H17+'Приложение к подпрограмме III'!H23+'Приложение к подпрограмме III'!H31</f>
        <v>46917.5</v>
      </c>
      <c r="H17" s="75">
        <f>'Приложение к подпрограмме III'!I13+'Приложение к подпрограмме III'!I17+'Приложение к подпрограмме III'!I23+'Приложение к подпрограмме III'!I31</f>
        <v>47357</v>
      </c>
      <c r="I17" s="75">
        <f>'Приложение к подпрограмме III'!J13+'Приложение к подпрограмме III'!J17+'Приложение к подпрограмме III'!J23+'Приложение к подпрограмме III'!J31</f>
        <v>48472</v>
      </c>
      <c r="J17" s="75">
        <f>'Приложение к подпрограмме III'!K13+'Приложение к подпрограмме III'!K17+'Приложение к подпрограмме III'!K23+'Приложение к подпрограмме III'!K31</f>
        <v>48472</v>
      </c>
      <c r="K17" s="1"/>
    </row>
    <row r="18" spans="1:12" ht="15" customHeight="1">
      <c r="A18" s="172"/>
      <c r="B18" s="188"/>
      <c r="C18" s="189"/>
      <c r="D18" s="76" t="s">
        <v>59</v>
      </c>
      <c r="E18" s="74">
        <f t="shared" si="0"/>
        <v>0</v>
      </c>
      <c r="F18" s="75">
        <v>0</v>
      </c>
      <c r="G18" s="75">
        <v>0</v>
      </c>
      <c r="H18" s="75">
        <v>0</v>
      </c>
      <c r="I18" s="75">
        <v>0</v>
      </c>
      <c r="J18" s="75">
        <v>0</v>
      </c>
      <c r="K18" s="1"/>
    </row>
    <row r="19" spans="1:12" ht="22.5" customHeight="1">
      <c r="A19" s="172"/>
      <c r="B19" s="168" t="s">
        <v>87</v>
      </c>
      <c r="C19" s="187"/>
      <c r="D19" s="40" t="s">
        <v>57</v>
      </c>
      <c r="E19" s="74">
        <f t="shared" si="0"/>
        <v>61223.3</v>
      </c>
      <c r="F19" s="77">
        <f>F21+F22+F23+F20</f>
        <v>61031.3</v>
      </c>
      <c r="G19" s="77">
        <f>G21+G22+G23+G20</f>
        <v>48</v>
      </c>
      <c r="H19" s="77">
        <f>H21+H22+H23+H20</f>
        <v>48</v>
      </c>
      <c r="I19" s="77">
        <f>I21+I22+I23+I20</f>
        <v>48</v>
      </c>
      <c r="J19" s="77">
        <f>J21+J22+J23+J20</f>
        <v>48</v>
      </c>
      <c r="K19" s="1"/>
      <c r="L19" s="13"/>
    </row>
    <row r="20" spans="1:12" ht="24" customHeight="1">
      <c r="A20" s="172"/>
      <c r="B20" s="194"/>
      <c r="C20" s="195"/>
      <c r="D20" s="56" t="s">
        <v>58</v>
      </c>
      <c r="E20" s="74">
        <f t="shared" si="0"/>
        <v>0</v>
      </c>
      <c r="F20" s="77">
        <v>0</v>
      </c>
      <c r="G20" s="77">
        <v>0</v>
      </c>
      <c r="H20" s="77">
        <v>0</v>
      </c>
      <c r="I20" s="77">
        <v>0</v>
      </c>
      <c r="J20" s="77">
        <v>0</v>
      </c>
      <c r="K20" s="1"/>
      <c r="L20" s="13"/>
    </row>
    <row r="21" spans="1:12" ht="24.75" customHeight="1">
      <c r="A21" s="172"/>
      <c r="B21" s="194"/>
      <c r="C21" s="195"/>
      <c r="D21" s="70" t="s">
        <v>17</v>
      </c>
      <c r="E21" s="74">
        <f t="shared" si="0"/>
        <v>0</v>
      </c>
      <c r="F21" s="77">
        <v>0</v>
      </c>
      <c r="G21" s="77">
        <v>0</v>
      </c>
      <c r="H21" s="77">
        <v>0</v>
      </c>
      <c r="I21" s="77">
        <v>0</v>
      </c>
      <c r="J21" s="77">
        <v>0</v>
      </c>
      <c r="K21" s="1"/>
      <c r="L21" s="13"/>
    </row>
    <row r="22" spans="1:12" ht="23.25" customHeight="1">
      <c r="A22" s="172"/>
      <c r="B22" s="194"/>
      <c r="C22" s="195"/>
      <c r="D22" s="76" t="s">
        <v>18</v>
      </c>
      <c r="E22" s="74">
        <f t="shared" si="0"/>
        <v>61223.3</v>
      </c>
      <c r="F22" s="77">
        <f>'Приложение к подпрограмме III'!G14+'Приложение к подпрограмме III'!G18</f>
        <v>61031.3</v>
      </c>
      <c r="G22" s="77">
        <f>'Приложение к подпрограмме III'!H14+'Приложение к подпрограмме III'!H18</f>
        <v>48</v>
      </c>
      <c r="H22" s="77">
        <f>'Приложение к подпрограмме III'!I14+'Приложение к подпрограмме III'!I18</f>
        <v>48</v>
      </c>
      <c r="I22" s="77">
        <f>'Приложение к подпрограмме III'!J14+'Приложение к подпрограмме III'!J18</f>
        <v>48</v>
      </c>
      <c r="J22" s="77">
        <f>'Приложение к подпрограмме III'!K14+'Приложение к подпрограмме III'!K18</f>
        <v>48</v>
      </c>
      <c r="K22" s="1"/>
      <c r="L22" s="13"/>
    </row>
    <row r="23" spans="1:12" ht="15" customHeight="1">
      <c r="A23" s="173"/>
      <c r="B23" s="188"/>
      <c r="C23" s="189"/>
      <c r="D23" s="22" t="s">
        <v>59</v>
      </c>
      <c r="E23" s="74">
        <f t="shared" si="0"/>
        <v>0</v>
      </c>
      <c r="F23" s="77">
        <v>0</v>
      </c>
      <c r="G23" s="77">
        <v>0</v>
      </c>
      <c r="H23" s="77">
        <v>0</v>
      </c>
      <c r="I23" s="77">
        <v>0</v>
      </c>
      <c r="J23" s="77">
        <v>0</v>
      </c>
      <c r="K23" s="1"/>
      <c r="L23" s="13"/>
    </row>
    <row r="24" spans="1:12">
      <c r="J24" s="12"/>
    </row>
  </sheetData>
  <mergeCells count="13">
    <mergeCell ref="B7:J7"/>
    <mergeCell ref="A8:A23"/>
    <mergeCell ref="B8:C9"/>
    <mergeCell ref="D8:D9"/>
    <mergeCell ref="E8:J8"/>
    <mergeCell ref="B10:C14"/>
    <mergeCell ref="B15:C18"/>
    <mergeCell ref="B19:C23"/>
    <mergeCell ref="H1:J1"/>
    <mergeCell ref="H3:J3"/>
    <mergeCell ref="D4:J4"/>
    <mergeCell ref="A5:K5"/>
    <mergeCell ref="D2:J2"/>
  </mergeCells>
  <pageMargins left="0.51181102362204722" right="0" top="0.51181102362204722" bottom="0.35433070866141736" header="0.31496062992125984" footer="0.51181102362204722"/>
  <pageSetup firstPageNumber="44" fitToWidth="0" fitToHeight="0" orientation="landscape" useFirstPageNumber="1" r:id="rId1"/>
  <headerFooter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33"/>
  <sheetViews>
    <sheetView topLeftCell="C1" workbookViewId="0">
      <selection activeCell="H8" sqref="H8"/>
    </sheetView>
  </sheetViews>
  <sheetFormatPr defaultColWidth="8" defaultRowHeight="15"/>
  <cols>
    <col min="1" max="1" width="6" customWidth="1"/>
    <col min="2" max="2" width="25.140625" customWidth="1"/>
    <col min="3" max="3" width="14.42578125" customWidth="1"/>
    <col min="4" max="4" width="16.7109375" customWidth="1"/>
    <col min="5" max="5" width="14.28515625" style="50" customWidth="1"/>
    <col min="6" max="6" width="12.28515625" customWidth="1"/>
    <col min="7" max="7" width="12.85546875" customWidth="1"/>
    <col min="8" max="9" width="12.85546875" style="15" customWidth="1"/>
    <col min="10" max="11" width="12.85546875" customWidth="1"/>
    <col min="12" max="12" width="27.7109375" customWidth="1"/>
    <col min="13" max="13" width="20.28515625" customWidth="1"/>
    <col min="14" max="14" width="14.85546875" customWidth="1"/>
  </cols>
  <sheetData>
    <row r="1" spans="1:13" ht="18.75" customHeight="1">
      <c r="A1" s="1"/>
      <c r="B1" s="1"/>
      <c r="C1" s="1"/>
      <c r="D1" s="1"/>
      <c r="E1" s="78"/>
      <c r="F1" s="1"/>
      <c r="G1" s="1"/>
      <c r="H1" s="130" t="s">
        <v>172</v>
      </c>
      <c r="I1" s="131"/>
      <c r="J1" s="131"/>
      <c r="K1" s="131"/>
      <c r="L1" s="131"/>
      <c r="M1" s="132"/>
    </row>
    <row r="2" spans="1:13" ht="18.75" customHeight="1">
      <c r="A2" s="1"/>
      <c r="B2" s="1"/>
      <c r="C2" s="1"/>
      <c r="D2" s="1"/>
      <c r="E2" s="78"/>
      <c r="F2" s="1"/>
      <c r="G2" s="1"/>
      <c r="H2" s="4"/>
      <c r="I2" s="4"/>
      <c r="J2" s="124" t="s">
        <v>165</v>
      </c>
      <c r="K2" s="125"/>
      <c r="L2" s="125"/>
      <c r="M2" s="126"/>
    </row>
    <row r="3" spans="1:13" ht="18.75" customHeight="1">
      <c r="A3" s="1"/>
      <c r="B3" s="1"/>
      <c r="C3" s="1"/>
      <c r="D3" s="1"/>
      <c r="E3" s="78"/>
      <c r="F3" s="1"/>
      <c r="G3" s="1"/>
      <c r="H3" s="4"/>
      <c r="I3" s="4"/>
      <c r="J3" s="4"/>
      <c r="K3" s="4"/>
      <c r="L3" s="127" t="s">
        <v>159</v>
      </c>
      <c r="M3" s="129"/>
    </row>
    <row r="4" spans="1:13" ht="18.75" customHeight="1">
      <c r="A4" s="1"/>
      <c r="B4" s="1"/>
      <c r="C4" s="1"/>
      <c r="D4" s="1"/>
      <c r="E4" s="78"/>
      <c r="F4" s="1"/>
      <c r="G4" s="1"/>
      <c r="H4" s="4"/>
      <c r="I4" s="4"/>
      <c r="J4" s="4"/>
      <c r="K4" s="4"/>
      <c r="L4" s="127" t="s">
        <v>88</v>
      </c>
      <c r="M4" s="129"/>
    </row>
    <row r="5" spans="1:13" ht="60.75" customHeight="1">
      <c r="A5" s="1"/>
      <c r="B5" s="1"/>
      <c r="C5" s="1"/>
      <c r="D5" s="1"/>
      <c r="E5" s="78"/>
      <c r="F5" s="1"/>
      <c r="G5" s="1"/>
      <c r="H5" s="238" t="s">
        <v>89</v>
      </c>
      <c r="I5" s="239"/>
      <c r="J5" s="239"/>
      <c r="K5" s="239"/>
      <c r="L5" s="239"/>
      <c r="M5" s="240"/>
    </row>
    <row r="6" spans="1:13" ht="39.75" customHeight="1">
      <c r="A6" s="160" t="s">
        <v>90</v>
      </c>
      <c r="B6" s="161"/>
      <c r="C6" s="161"/>
      <c r="D6" s="161"/>
      <c r="E6" s="161"/>
      <c r="F6" s="161"/>
      <c r="G6" s="161"/>
      <c r="H6" s="161"/>
      <c r="I6" s="161"/>
      <c r="J6" s="161"/>
      <c r="K6" s="161"/>
      <c r="L6" s="161"/>
      <c r="M6" s="162"/>
    </row>
    <row r="7" spans="1:13" ht="75.75" customHeight="1">
      <c r="A7" s="241" t="s">
        <v>63</v>
      </c>
      <c r="B7" s="241" t="s">
        <v>23</v>
      </c>
      <c r="C7" s="243" t="s">
        <v>24</v>
      </c>
      <c r="D7" s="241" t="s">
        <v>25</v>
      </c>
      <c r="E7" s="174" t="s">
        <v>26</v>
      </c>
      <c r="F7" s="245" t="s">
        <v>91</v>
      </c>
      <c r="G7" s="196" t="s">
        <v>92</v>
      </c>
      <c r="H7" s="166"/>
      <c r="I7" s="166"/>
      <c r="J7" s="166"/>
      <c r="K7" s="200"/>
      <c r="L7" s="247" t="s">
        <v>93</v>
      </c>
      <c r="M7" s="241" t="s">
        <v>30</v>
      </c>
    </row>
    <row r="8" spans="1:13" ht="30.75" customHeight="1">
      <c r="A8" s="242"/>
      <c r="B8" s="242"/>
      <c r="C8" s="244"/>
      <c r="D8" s="242"/>
      <c r="E8" s="175"/>
      <c r="F8" s="246"/>
      <c r="G8" s="20" t="s">
        <v>11</v>
      </c>
      <c r="H8" s="79" t="s">
        <v>12</v>
      </c>
      <c r="I8" s="79" t="s">
        <v>13</v>
      </c>
      <c r="J8" s="79" t="s">
        <v>14</v>
      </c>
      <c r="K8" s="79" t="s">
        <v>15</v>
      </c>
      <c r="L8" s="248"/>
      <c r="M8" s="242"/>
    </row>
    <row r="9" spans="1:13">
      <c r="A9" s="55">
        <v>1</v>
      </c>
      <c r="B9" s="54">
        <v>2</v>
      </c>
      <c r="C9" s="54">
        <v>3</v>
      </c>
      <c r="D9" s="54">
        <v>4</v>
      </c>
      <c r="E9" s="55">
        <v>5</v>
      </c>
      <c r="F9" s="54">
        <v>6</v>
      </c>
      <c r="G9" s="54">
        <v>7</v>
      </c>
      <c r="H9" s="54">
        <v>8</v>
      </c>
      <c r="I9" s="54">
        <v>9</v>
      </c>
      <c r="J9" s="54">
        <v>10</v>
      </c>
      <c r="K9" s="54">
        <v>11</v>
      </c>
      <c r="L9" s="54">
        <v>12</v>
      </c>
      <c r="M9" s="54">
        <v>13</v>
      </c>
    </row>
    <row r="10" spans="1:13" ht="14.25" customHeight="1">
      <c r="A10" s="201" t="s">
        <v>31</v>
      </c>
      <c r="B10" s="207" t="s">
        <v>94</v>
      </c>
      <c r="C10" s="168" t="s">
        <v>33</v>
      </c>
      <c r="D10" s="56" t="s">
        <v>43</v>
      </c>
      <c r="E10" s="24"/>
      <c r="F10" s="24">
        <f t="shared" ref="F10:F15" si="0">G10+H10+I10+J10+K10</f>
        <v>6600</v>
      </c>
      <c r="G10" s="24">
        <f t="shared" ref="G10:K11" si="1">G11</f>
        <v>1320</v>
      </c>
      <c r="H10" s="24">
        <f t="shared" si="1"/>
        <v>1320</v>
      </c>
      <c r="I10" s="24">
        <f t="shared" si="1"/>
        <v>1320</v>
      </c>
      <c r="J10" s="24">
        <f t="shared" si="1"/>
        <v>1320</v>
      </c>
      <c r="K10" s="24">
        <f t="shared" si="1"/>
        <v>1320</v>
      </c>
      <c r="L10" s="207" t="s">
        <v>95</v>
      </c>
      <c r="M10" s="207"/>
    </row>
    <row r="11" spans="1:13" ht="90.75" customHeight="1">
      <c r="A11" s="203"/>
      <c r="B11" s="209"/>
      <c r="C11" s="170"/>
      <c r="D11" s="56" t="s">
        <v>18</v>
      </c>
      <c r="E11" s="80">
        <f>E12+E13+E17</f>
        <v>55072</v>
      </c>
      <c r="F11" s="24">
        <f t="shared" si="0"/>
        <v>6600</v>
      </c>
      <c r="G11" s="24">
        <f t="shared" si="1"/>
        <v>1320</v>
      </c>
      <c r="H11" s="24">
        <f t="shared" si="1"/>
        <v>1320</v>
      </c>
      <c r="I11" s="24">
        <f t="shared" si="1"/>
        <v>1320</v>
      </c>
      <c r="J11" s="24">
        <f t="shared" si="1"/>
        <v>1320</v>
      </c>
      <c r="K11" s="24">
        <f t="shared" si="1"/>
        <v>1320</v>
      </c>
      <c r="L11" s="209"/>
      <c r="M11" s="209"/>
    </row>
    <row r="12" spans="1:13" s="15" customFormat="1" ht="22.5" customHeight="1">
      <c r="A12" s="215" t="s">
        <v>37</v>
      </c>
      <c r="B12" s="207" t="s">
        <v>137</v>
      </c>
      <c r="C12" s="168" t="s">
        <v>33</v>
      </c>
      <c r="D12" s="56" t="s">
        <v>43</v>
      </c>
      <c r="E12" s="80">
        <v>1320</v>
      </c>
      <c r="F12" s="24">
        <f t="shared" si="0"/>
        <v>6600</v>
      </c>
      <c r="G12" s="24">
        <f>G13+G14</f>
        <v>1320</v>
      </c>
      <c r="H12" s="24">
        <f>H13+H14</f>
        <v>1320</v>
      </c>
      <c r="I12" s="24">
        <f>I13+I14</f>
        <v>1320</v>
      </c>
      <c r="J12" s="24">
        <f>J13+J14</f>
        <v>1320</v>
      </c>
      <c r="K12" s="24">
        <f>K13+K14</f>
        <v>1320</v>
      </c>
      <c r="L12" s="61"/>
      <c r="M12" s="61"/>
    </row>
    <row r="13" spans="1:13" ht="30" customHeight="1">
      <c r="A13" s="216"/>
      <c r="B13" s="208"/>
      <c r="C13" s="169"/>
      <c r="D13" s="56" t="s">
        <v>18</v>
      </c>
      <c r="E13" s="24">
        <v>1272</v>
      </c>
      <c r="F13" s="24">
        <f t="shared" si="0"/>
        <v>6360</v>
      </c>
      <c r="G13" s="24">
        <v>1272</v>
      </c>
      <c r="H13" s="24">
        <v>1272</v>
      </c>
      <c r="I13" s="24">
        <v>1272</v>
      </c>
      <c r="J13" s="24">
        <v>1272</v>
      </c>
      <c r="K13" s="24">
        <v>1272</v>
      </c>
      <c r="L13" s="56" t="s">
        <v>35</v>
      </c>
      <c r="M13" s="56"/>
    </row>
    <row r="14" spans="1:13" ht="29.25" customHeight="1">
      <c r="A14" s="249"/>
      <c r="B14" s="209"/>
      <c r="C14" s="170"/>
      <c r="D14" s="56" t="s">
        <v>18</v>
      </c>
      <c r="E14" s="24">
        <v>48</v>
      </c>
      <c r="F14" s="24">
        <f t="shared" si="0"/>
        <v>240</v>
      </c>
      <c r="G14" s="24">
        <v>48</v>
      </c>
      <c r="H14" s="24">
        <v>48</v>
      </c>
      <c r="I14" s="24">
        <v>48</v>
      </c>
      <c r="J14" s="24">
        <v>48</v>
      </c>
      <c r="K14" s="24">
        <v>48</v>
      </c>
      <c r="L14" s="56" t="s">
        <v>96</v>
      </c>
      <c r="M14" s="56"/>
    </row>
    <row r="15" spans="1:13" ht="79.5" customHeight="1">
      <c r="A15" s="81" t="s">
        <v>97</v>
      </c>
      <c r="B15" s="56" t="s">
        <v>98</v>
      </c>
      <c r="C15" s="21" t="s">
        <v>33</v>
      </c>
      <c r="D15" s="56" t="s">
        <v>18</v>
      </c>
      <c r="E15" s="24">
        <f>E16+E19</f>
        <v>111758</v>
      </c>
      <c r="F15" s="24">
        <f t="shared" si="0"/>
        <v>291781.40000000002</v>
      </c>
      <c r="G15" s="24">
        <f>G16+G19</f>
        <v>108270.9</v>
      </c>
      <c r="H15" s="24">
        <f>H16+H19</f>
        <v>43025.5</v>
      </c>
      <c r="I15" s="24">
        <f>I16+I19</f>
        <v>46085</v>
      </c>
      <c r="J15" s="24">
        <f>J16+J19</f>
        <v>47200</v>
      </c>
      <c r="K15" s="24">
        <f>K16+K19</f>
        <v>47200</v>
      </c>
      <c r="L15" s="56"/>
      <c r="M15" s="56"/>
    </row>
    <row r="16" spans="1:13" ht="21.75" customHeight="1">
      <c r="A16" s="250" t="s">
        <v>44</v>
      </c>
      <c r="B16" s="207" t="s">
        <v>138</v>
      </c>
      <c r="C16" s="168" t="s">
        <v>33</v>
      </c>
      <c r="D16" s="56" t="s">
        <v>43</v>
      </c>
      <c r="E16" s="24">
        <f t="shared" ref="E16:K16" si="2">E17+E18</f>
        <v>111758</v>
      </c>
      <c r="F16" s="24">
        <f t="shared" si="2"/>
        <v>291781.40000000002</v>
      </c>
      <c r="G16" s="24">
        <f t="shared" si="2"/>
        <v>108270.9</v>
      </c>
      <c r="H16" s="24">
        <f t="shared" si="2"/>
        <v>43025.5</v>
      </c>
      <c r="I16" s="24">
        <f t="shared" si="2"/>
        <v>46085</v>
      </c>
      <c r="J16" s="24">
        <f t="shared" si="2"/>
        <v>47200</v>
      </c>
      <c r="K16" s="24">
        <f t="shared" si="2"/>
        <v>47200</v>
      </c>
      <c r="L16" s="56"/>
      <c r="M16" s="201"/>
    </row>
    <row r="17" spans="1:13" s="15" customFormat="1" ht="27" customHeight="1">
      <c r="A17" s="251"/>
      <c r="B17" s="208"/>
      <c r="C17" s="169"/>
      <c r="D17" s="56" t="s">
        <v>18</v>
      </c>
      <c r="E17" s="80">
        <v>52480</v>
      </c>
      <c r="F17" s="24">
        <f>G17+H17+I17+J17+K17</f>
        <v>230798.1</v>
      </c>
      <c r="G17" s="24">
        <v>47287.6</v>
      </c>
      <c r="H17" s="115">
        <v>43025.5</v>
      </c>
      <c r="I17" s="24">
        <v>46085</v>
      </c>
      <c r="J17" s="24">
        <v>47200</v>
      </c>
      <c r="K17" s="24">
        <v>47200</v>
      </c>
      <c r="L17" s="56" t="s">
        <v>35</v>
      </c>
      <c r="M17" s="202"/>
    </row>
    <row r="18" spans="1:13" s="15" customFormat="1" ht="32.25" customHeight="1">
      <c r="A18" s="252"/>
      <c r="B18" s="209"/>
      <c r="C18" s="170"/>
      <c r="D18" s="56" t="s">
        <v>18</v>
      </c>
      <c r="E18" s="24">
        <v>59278</v>
      </c>
      <c r="F18" s="24">
        <f>G18+H18+I18+J18+K18</f>
        <v>60983.3</v>
      </c>
      <c r="G18" s="24">
        <v>60983.3</v>
      </c>
      <c r="H18" s="24">
        <v>0</v>
      </c>
      <c r="I18" s="24">
        <v>0</v>
      </c>
      <c r="J18" s="24">
        <v>0</v>
      </c>
      <c r="K18" s="24">
        <v>0</v>
      </c>
      <c r="L18" s="56" t="s">
        <v>96</v>
      </c>
      <c r="M18" s="203"/>
    </row>
    <row r="19" spans="1:13" s="15" customFormat="1" ht="91.5" customHeight="1">
      <c r="A19" s="82" t="s">
        <v>45</v>
      </c>
      <c r="B19" s="113" t="s">
        <v>139</v>
      </c>
      <c r="C19" s="21" t="s">
        <v>33</v>
      </c>
      <c r="D19" s="56" t="s">
        <v>18</v>
      </c>
      <c r="E19" s="24">
        <v>0</v>
      </c>
      <c r="F19" s="24">
        <f>G19+H19+I19+J19+K19</f>
        <v>0</v>
      </c>
      <c r="G19" s="24">
        <v>0</v>
      </c>
      <c r="H19" s="24">
        <v>0</v>
      </c>
      <c r="I19" s="24">
        <v>0</v>
      </c>
      <c r="J19" s="24">
        <v>0</v>
      </c>
      <c r="K19" s="24">
        <v>0</v>
      </c>
      <c r="L19" s="56" t="s">
        <v>35</v>
      </c>
      <c r="M19" s="55"/>
    </row>
    <row r="20" spans="1:13" s="15" customFormat="1" ht="91.5" customHeight="1">
      <c r="A20" s="83" t="s">
        <v>75</v>
      </c>
      <c r="B20" s="57" t="s">
        <v>99</v>
      </c>
      <c r="C20" s="21" t="s">
        <v>33</v>
      </c>
      <c r="D20" s="56" t="s">
        <v>18</v>
      </c>
      <c r="E20" s="24">
        <v>0</v>
      </c>
      <c r="F20" s="24">
        <f t="shared" ref="F20:K20" si="3">F23</f>
        <v>3784.5</v>
      </c>
      <c r="G20" s="24">
        <f t="shared" si="3"/>
        <v>1164.5</v>
      </c>
      <c r="H20" s="24">
        <f t="shared" si="3"/>
        <v>2620</v>
      </c>
      <c r="I20" s="24">
        <f t="shared" si="3"/>
        <v>0</v>
      </c>
      <c r="J20" s="24">
        <f t="shared" si="3"/>
        <v>0</v>
      </c>
      <c r="K20" s="24">
        <f t="shared" si="3"/>
        <v>0</v>
      </c>
      <c r="L20" s="56" t="s">
        <v>35</v>
      </c>
      <c r="M20" s="84"/>
    </row>
    <row r="21" spans="1:13" s="15" customFormat="1" ht="46.5" customHeight="1">
      <c r="A21" s="250" t="s">
        <v>77</v>
      </c>
      <c r="B21" s="253" t="s">
        <v>140</v>
      </c>
      <c r="C21" s="168" t="s">
        <v>33</v>
      </c>
      <c r="D21" s="85" t="s">
        <v>43</v>
      </c>
      <c r="E21" s="24">
        <v>0</v>
      </c>
      <c r="F21" s="24">
        <f t="shared" ref="F21:K21" si="4">F22+F23</f>
        <v>3784.5</v>
      </c>
      <c r="G21" s="24">
        <f t="shared" si="4"/>
        <v>1164.5</v>
      </c>
      <c r="H21" s="24">
        <f t="shared" si="4"/>
        <v>2620</v>
      </c>
      <c r="I21" s="24">
        <f t="shared" si="4"/>
        <v>0</v>
      </c>
      <c r="J21" s="24">
        <f t="shared" si="4"/>
        <v>0</v>
      </c>
      <c r="K21" s="24">
        <f t="shared" si="4"/>
        <v>0</v>
      </c>
      <c r="L21" s="201"/>
      <c r="M21" s="201"/>
    </row>
    <row r="22" spans="1:13" s="15" customFormat="1" ht="50.25" customHeight="1">
      <c r="A22" s="251"/>
      <c r="B22" s="254"/>
      <c r="C22" s="169"/>
      <c r="D22" s="85" t="s">
        <v>17</v>
      </c>
      <c r="E22" s="24">
        <v>0</v>
      </c>
      <c r="F22" s="24">
        <f>G22+H22+I22+J22+K22</f>
        <v>0</v>
      </c>
      <c r="G22" s="24">
        <v>0</v>
      </c>
      <c r="H22" s="24">
        <v>0</v>
      </c>
      <c r="I22" s="24">
        <v>0</v>
      </c>
      <c r="J22" s="24">
        <v>0</v>
      </c>
      <c r="K22" s="24">
        <v>0</v>
      </c>
      <c r="L22" s="202"/>
      <c r="M22" s="202"/>
    </row>
    <row r="23" spans="1:13" s="15" customFormat="1" ht="43.5" customHeight="1">
      <c r="A23" s="252"/>
      <c r="B23" s="255"/>
      <c r="C23" s="170"/>
      <c r="D23" s="85" t="s">
        <v>18</v>
      </c>
      <c r="E23" s="24">
        <v>0</v>
      </c>
      <c r="F23" s="24">
        <f>G23+H23+I23+J23+K23</f>
        <v>3784.5</v>
      </c>
      <c r="G23" s="24">
        <v>1164.5</v>
      </c>
      <c r="H23" s="115">
        <v>2620</v>
      </c>
      <c r="I23" s="24">
        <v>0</v>
      </c>
      <c r="J23" s="24">
        <v>0</v>
      </c>
      <c r="K23" s="24">
        <v>0</v>
      </c>
      <c r="L23" s="203"/>
      <c r="M23" s="203"/>
    </row>
    <row r="24" spans="1:13" ht="16.5" customHeight="1">
      <c r="A24" s="184" t="s">
        <v>100</v>
      </c>
      <c r="B24" s="207" t="s">
        <v>101</v>
      </c>
      <c r="C24" s="168" t="s">
        <v>33</v>
      </c>
      <c r="D24" s="56" t="s">
        <v>43</v>
      </c>
      <c r="E24" s="24">
        <f>E25</f>
        <v>0</v>
      </c>
      <c r="F24" s="24">
        <f t="shared" ref="F24:K24" si="5">F25+F26+F27</f>
        <v>0</v>
      </c>
      <c r="G24" s="24">
        <f t="shared" si="5"/>
        <v>0</v>
      </c>
      <c r="H24" s="24">
        <f t="shared" si="5"/>
        <v>0</v>
      </c>
      <c r="I24" s="24">
        <f t="shared" si="5"/>
        <v>0</v>
      </c>
      <c r="J24" s="24">
        <f t="shared" si="5"/>
        <v>0</v>
      </c>
      <c r="K24" s="24">
        <f t="shared" si="5"/>
        <v>0</v>
      </c>
      <c r="L24" s="256" t="s">
        <v>35</v>
      </c>
      <c r="M24" s="201"/>
    </row>
    <row r="25" spans="1:13" ht="38.25" customHeight="1">
      <c r="A25" s="213"/>
      <c r="B25" s="208"/>
      <c r="C25" s="169"/>
      <c r="D25" s="56" t="s">
        <v>58</v>
      </c>
      <c r="E25" s="80">
        <v>0</v>
      </c>
      <c r="F25" s="24">
        <f>G25+H25+I25+J25+K25</f>
        <v>0</v>
      </c>
      <c r="G25" s="80">
        <f t="shared" ref="G25:K27" si="6">G29</f>
        <v>0</v>
      </c>
      <c r="H25" s="80">
        <f t="shared" si="6"/>
        <v>0</v>
      </c>
      <c r="I25" s="80">
        <f t="shared" si="6"/>
        <v>0</v>
      </c>
      <c r="J25" s="80">
        <f t="shared" si="6"/>
        <v>0</v>
      </c>
      <c r="K25" s="80">
        <f t="shared" si="6"/>
        <v>0</v>
      </c>
      <c r="L25" s="257"/>
      <c r="M25" s="202"/>
    </row>
    <row r="26" spans="1:13" ht="52.5" customHeight="1">
      <c r="A26" s="213"/>
      <c r="B26" s="208"/>
      <c r="C26" s="169"/>
      <c r="D26" s="56" t="s">
        <v>17</v>
      </c>
      <c r="E26" s="80">
        <v>0</v>
      </c>
      <c r="F26" s="24">
        <f>G26+H26+I26+J26+K26</f>
        <v>0</v>
      </c>
      <c r="G26" s="80">
        <f t="shared" si="6"/>
        <v>0</v>
      </c>
      <c r="H26" s="80">
        <f t="shared" si="6"/>
        <v>0</v>
      </c>
      <c r="I26" s="80">
        <f t="shared" si="6"/>
        <v>0</v>
      </c>
      <c r="J26" s="80">
        <f t="shared" si="6"/>
        <v>0</v>
      </c>
      <c r="K26" s="80">
        <f t="shared" si="6"/>
        <v>0</v>
      </c>
      <c r="L26" s="257"/>
      <c r="M26" s="202"/>
    </row>
    <row r="27" spans="1:13" ht="37.5" customHeight="1">
      <c r="A27" s="214"/>
      <c r="B27" s="209"/>
      <c r="C27" s="170"/>
      <c r="D27" s="56" t="s">
        <v>18</v>
      </c>
      <c r="E27" s="80">
        <v>0</v>
      </c>
      <c r="F27" s="24">
        <f>G27+H27+I27+J27+K27</f>
        <v>0</v>
      </c>
      <c r="G27" s="80">
        <f t="shared" si="6"/>
        <v>0</v>
      </c>
      <c r="H27" s="80">
        <f t="shared" si="6"/>
        <v>0</v>
      </c>
      <c r="I27" s="80">
        <f t="shared" si="6"/>
        <v>0</v>
      </c>
      <c r="J27" s="80">
        <f t="shared" si="6"/>
        <v>0</v>
      </c>
      <c r="K27" s="80">
        <f t="shared" si="6"/>
        <v>0</v>
      </c>
      <c r="L27" s="258"/>
      <c r="M27" s="203"/>
    </row>
    <row r="28" spans="1:13" ht="15.75">
      <c r="A28" s="201" t="s">
        <v>102</v>
      </c>
      <c r="B28" s="207" t="s">
        <v>141</v>
      </c>
      <c r="C28" s="168"/>
      <c r="D28" s="56" t="s">
        <v>43</v>
      </c>
      <c r="E28" s="80">
        <f t="shared" ref="E28:K28" si="7">E29+E30+E31</f>
        <v>0</v>
      </c>
      <c r="F28" s="24">
        <f t="shared" si="7"/>
        <v>0</v>
      </c>
      <c r="G28" s="24">
        <f t="shared" si="7"/>
        <v>0</v>
      </c>
      <c r="H28" s="24">
        <f t="shared" si="7"/>
        <v>0</v>
      </c>
      <c r="I28" s="24">
        <f t="shared" si="7"/>
        <v>0</v>
      </c>
      <c r="J28" s="24">
        <f t="shared" si="7"/>
        <v>0</v>
      </c>
      <c r="K28" s="24">
        <f t="shared" si="7"/>
        <v>0</v>
      </c>
      <c r="L28" s="256" t="s">
        <v>35</v>
      </c>
      <c r="M28" s="259"/>
    </row>
    <row r="29" spans="1:13" ht="38.25">
      <c r="A29" s="202"/>
      <c r="B29" s="208"/>
      <c r="C29" s="169"/>
      <c r="D29" s="56" t="s">
        <v>58</v>
      </c>
      <c r="E29" s="80">
        <v>0</v>
      </c>
      <c r="F29" s="24">
        <f>G29+H29+I29+J29+K29</f>
        <v>0</v>
      </c>
      <c r="G29" s="24">
        <v>0</v>
      </c>
      <c r="H29" s="24">
        <v>0</v>
      </c>
      <c r="I29" s="24">
        <v>0</v>
      </c>
      <c r="J29" s="24">
        <v>0</v>
      </c>
      <c r="K29" s="24">
        <v>0</v>
      </c>
      <c r="L29" s="257"/>
      <c r="M29" s="260"/>
    </row>
    <row r="30" spans="1:13" ht="42" customHeight="1">
      <c r="A30" s="202"/>
      <c r="B30" s="208"/>
      <c r="C30" s="169"/>
      <c r="D30" s="56" t="s">
        <v>17</v>
      </c>
      <c r="E30" s="80">
        <v>0</v>
      </c>
      <c r="F30" s="24">
        <f>G30+H30+I30+J30+K30</f>
        <v>0</v>
      </c>
      <c r="G30" s="24">
        <v>0</v>
      </c>
      <c r="H30" s="24">
        <v>0</v>
      </c>
      <c r="I30" s="24">
        <v>0</v>
      </c>
      <c r="J30" s="24">
        <v>0</v>
      </c>
      <c r="K30" s="24">
        <v>0</v>
      </c>
      <c r="L30" s="257"/>
      <c r="M30" s="260"/>
    </row>
    <row r="31" spans="1:13" ht="25.5">
      <c r="A31" s="203"/>
      <c r="B31" s="209"/>
      <c r="C31" s="170"/>
      <c r="D31" s="56" t="s">
        <v>18</v>
      </c>
      <c r="E31" s="80">
        <v>0</v>
      </c>
      <c r="F31" s="24">
        <f>G31+H31+I31+J31+K31</f>
        <v>0</v>
      </c>
      <c r="G31" s="24">
        <v>0</v>
      </c>
      <c r="H31" s="24">
        <v>0</v>
      </c>
      <c r="I31" s="24">
        <v>0</v>
      </c>
      <c r="J31" s="24">
        <v>0</v>
      </c>
      <c r="K31" s="24">
        <v>0</v>
      </c>
      <c r="L31" s="258"/>
      <c r="M31" s="261"/>
    </row>
    <row r="32" spans="1:13">
      <c r="L32" s="86"/>
    </row>
    <row r="33" spans="11:12">
      <c r="K33" s="87"/>
      <c r="L33" s="87"/>
    </row>
  </sheetData>
  <mergeCells count="42">
    <mergeCell ref="A28:A31"/>
    <mergeCell ref="B28:B31"/>
    <mergeCell ref="C28:C31"/>
    <mergeCell ref="L28:L31"/>
    <mergeCell ref="M28:M31"/>
    <mergeCell ref="A24:A27"/>
    <mergeCell ref="B24:B27"/>
    <mergeCell ref="C24:C27"/>
    <mergeCell ref="L24:L27"/>
    <mergeCell ref="M24:M27"/>
    <mergeCell ref="M16:M18"/>
    <mergeCell ref="A21:A23"/>
    <mergeCell ref="B21:B23"/>
    <mergeCell ref="C21:C23"/>
    <mergeCell ref="L21:L23"/>
    <mergeCell ref="M21:M23"/>
    <mergeCell ref="A12:A14"/>
    <mergeCell ref="B12:B14"/>
    <mergeCell ref="C12:C14"/>
    <mergeCell ref="A16:A18"/>
    <mergeCell ref="B16:B18"/>
    <mergeCell ref="C16:C18"/>
    <mergeCell ref="A10:A11"/>
    <mergeCell ref="B10:B11"/>
    <mergeCell ref="C10:C11"/>
    <mergeCell ref="L10:L11"/>
    <mergeCell ref="M10:M11"/>
    <mergeCell ref="A6:M6"/>
    <mergeCell ref="A7:A8"/>
    <mergeCell ref="B7:B8"/>
    <mergeCell ref="C7:C8"/>
    <mergeCell ref="D7:D8"/>
    <mergeCell ref="E7:E8"/>
    <mergeCell ref="F7:F8"/>
    <mergeCell ref="G7:K7"/>
    <mergeCell ref="L7:L8"/>
    <mergeCell ref="M7:M8"/>
    <mergeCell ref="H1:M1"/>
    <mergeCell ref="J2:M2"/>
    <mergeCell ref="L3:M3"/>
    <mergeCell ref="L4:M4"/>
    <mergeCell ref="H5:M5"/>
  </mergeCells>
  <pageMargins left="0.51181102362204722" right="0" top="0.51181102362204722" bottom="0.35433070866141736" header="0.31496062992125984" footer="0.35433070866141736"/>
  <pageSetup scale="65" firstPageNumber="45" fitToHeight="0" orientation="landscape" useFirstPageNumber="1" r:id="rId1"/>
  <headerFooter>
    <oddHeader>&amp;C&amp;P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>
  <dimension ref="A1:J14"/>
  <sheetViews>
    <sheetView workbookViewId="0">
      <selection activeCell="L7" sqref="L7"/>
    </sheetView>
  </sheetViews>
  <sheetFormatPr defaultColWidth="8" defaultRowHeight="15"/>
  <cols>
    <col min="1" max="1" width="19.28515625" customWidth="1"/>
    <col min="2" max="2" width="20.140625" customWidth="1"/>
    <col min="3" max="3" width="2.5703125" customWidth="1"/>
    <col min="4" max="4" width="18" customWidth="1"/>
    <col min="5" max="10" width="12.85546875" customWidth="1"/>
    <col min="11" max="11" width="3.28515625" customWidth="1"/>
  </cols>
  <sheetData>
    <row r="1" spans="1:10" ht="18.75">
      <c r="E1" s="1"/>
      <c r="F1" s="1"/>
      <c r="G1" s="2"/>
      <c r="H1" s="124" t="s">
        <v>173</v>
      </c>
      <c r="I1" s="125"/>
      <c r="J1" s="126"/>
    </row>
    <row r="2" spans="1:10" ht="18.75">
      <c r="E2" s="130" t="s">
        <v>103</v>
      </c>
      <c r="F2" s="131"/>
      <c r="G2" s="131"/>
      <c r="H2" s="131"/>
      <c r="I2" s="131"/>
      <c r="J2" s="132"/>
    </row>
    <row r="3" spans="1:10" ht="18.75">
      <c r="E3" s="1"/>
      <c r="F3" s="1"/>
      <c r="G3" s="2"/>
      <c r="H3" s="127" t="s">
        <v>174</v>
      </c>
      <c r="I3" s="128"/>
      <c r="J3" s="129"/>
    </row>
    <row r="4" spans="1:10" ht="21" customHeight="1">
      <c r="F4" s="262" t="s">
        <v>104</v>
      </c>
      <c r="G4" s="263"/>
      <c r="H4" s="263"/>
      <c r="I4" s="263"/>
      <c r="J4" s="264"/>
    </row>
    <row r="5" spans="1:10" ht="53.25" customHeight="1">
      <c r="F5" s="265"/>
      <c r="G5" s="266"/>
      <c r="H5" s="266"/>
      <c r="I5" s="266"/>
      <c r="J5" s="267"/>
    </row>
    <row r="7" spans="1:10" ht="57.75" customHeight="1">
      <c r="A7" s="136" t="s">
        <v>105</v>
      </c>
      <c r="B7" s="137"/>
      <c r="C7" s="137"/>
      <c r="D7" s="137"/>
      <c r="E7" s="137"/>
      <c r="F7" s="137"/>
      <c r="G7" s="137"/>
      <c r="H7" s="137"/>
      <c r="I7" s="137"/>
      <c r="J7" s="138"/>
    </row>
    <row r="8" spans="1:10" ht="39.75" customHeight="1">
      <c r="A8" s="88" t="s">
        <v>4</v>
      </c>
      <c r="B8" s="268" t="s">
        <v>106</v>
      </c>
      <c r="C8" s="269"/>
      <c r="D8" s="269"/>
      <c r="E8" s="269"/>
      <c r="F8" s="269"/>
      <c r="G8" s="269"/>
      <c r="H8" s="269"/>
      <c r="I8" s="269"/>
      <c r="J8" s="270"/>
    </row>
    <row r="9" spans="1:10" ht="17.25" customHeight="1">
      <c r="A9" s="271" t="s">
        <v>82</v>
      </c>
      <c r="B9" s="274" t="s">
        <v>7</v>
      </c>
      <c r="C9" s="275"/>
      <c r="D9" s="278" t="s">
        <v>55</v>
      </c>
      <c r="E9" s="274" t="s">
        <v>9</v>
      </c>
      <c r="F9" s="280"/>
      <c r="G9" s="280"/>
      <c r="H9" s="280"/>
      <c r="I9" s="280"/>
      <c r="J9" s="281"/>
    </row>
    <row r="10" spans="1:10" ht="33" customHeight="1">
      <c r="A10" s="272"/>
      <c r="B10" s="276"/>
      <c r="C10" s="277"/>
      <c r="D10" s="279"/>
      <c r="E10" s="89" t="s">
        <v>56</v>
      </c>
      <c r="F10" s="16" t="s">
        <v>11</v>
      </c>
      <c r="G10" s="45" t="s">
        <v>12</v>
      </c>
      <c r="H10" s="45" t="s">
        <v>13</v>
      </c>
      <c r="I10" s="45" t="s">
        <v>14</v>
      </c>
      <c r="J10" s="45" t="s">
        <v>15</v>
      </c>
    </row>
    <row r="11" spans="1:10" ht="32.85" customHeight="1">
      <c r="A11" s="272"/>
      <c r="B11" s="274" t="s">
        <v>107</v>
      </c>
      <c r="C11" s="275"/>
      <c r="D11" s="90" t="s">
        <v>57</v>
      </c>
      <c r="E11" s="91">
        <f>F11+G11+H11+I11+J11</f>
        <v>92058.6</v>
      </c>
      <c r="F11" s="92">
        <f>F13</f>
        <v>18046</v>
      </c>
      <c r="G11" s="92">
        <f>G12+G13</f>
        <v>18200.3</v>
      </c>
      <c r="H11" s="92">
        <f>H12+H13</f>
        <v>18244</v>
      </c>
      <c r="I11" s="92">
        <f>I12+I13</f>
        <v>18258.3</v>
      </c>
      <c r="J11" s="91">
        <f>J12+J13</f>
        <v>19310</v>
      </c>
    </row>
    <row r="12" spans="1:10" ht="26.85" customHeight="1">
      <c r="A12" s="272"/>
      <c r="B12" s="282"/>
      <c r="C12" s="283"/>
      <c r="D12" s="93" t="s">
        <v>108</v>
      </c>
      <c r="E12" s="91">
        <f>F12+G12+H12+I12+J12</f>
        <v>0</v>
      </c>
      <c r="F12" s="94">
        <f>'Приложение к подпрограмме IV'!G11</f>
        <v>0</v>
      </c>
      <c r="G12" s="94">
        <f>'Приложение к подпрограмме IV'!H11</f>
        <v>0</v>
      </c>
      <c r="H12" s="94">
        <f>'Приложение к подпрограмме IV'!I11</f>
        <v>0</v>
      </c>
      <c r="I12" s="94">
        <f>'Приложение к подпрограмме IV'!J11</f>
        <v>0</v>
      </c>
      <c r="J12" s="94">
        <f>'Приложение к подпрограмме IV'!K11</f>
        <v>0</v>
      </c>
    </row>
    <row r="13" spans="1:10" ht="24">
      <c r="A13" s="273"/>
      <c r="B13" s="276"/>
      <c r="C13" s="277"/>
      <c r="D13" s="95" t="s">
        <v>18</v>
      </c>
      <c r="E13" s="96">
        <f>F13+G13+H13+I13+J13</f>
        <v>92058.6</v>
      </c>
      <c r="F13" s="91">
        <f>'Приложение к подпрограмме IV'!G10</f>
        <v>18046</v>
      </c>
      <c r="G13" s="91">
        <f>'Приложение к подпрограмме IV'!H10</f>
        <v>18200.3</v>
      </c>
      <c r="H13" s="91">
        <f>'Приложение к подпрограмме IV'!I10</f>
        <v>18244</v>
      </c>
      <c r="I13" s="91">
        <f>'Приложение к подпрограмме IV'!J10</f>
        <v>18258.3</v>
      </c>
      <c r="J13" s="91">
        <f>'Приложение к подпрограмме IV'!K10</f>
        <v>19310</v>
      </c>
    </row>
    <row r="14" spans="1:10">
      <c r="J14" s="12"/>
    </row>
  </sheetData>
  <mergeCells count="11">
    <mergeCell ref="B8:J8"/>
    <mergeCell ref="A9:A13"/>
    <mergeCell ref="B9:C10"/>
    <mergeCell ref="D9:D10"/>
    <mergeCell ref="E9:J9"/>
    <mergeCell ref="B11:C13"/>
    <mergeCell ref="H1:J1"/>
    <mergeCell ref="E2:J2"/>
    <mergeCell ref="H3:J3"/>
    <mergeCell ref="F4:J5"/>
    <mergeCell ref="A7:J7"/>
  </mergeCells>
  <pageMargins left="0.59055118110236227" right="0.11811023622047245" top="0.74803149606299213" bottom="0.39370078740157483" header="0.11811023622047245" footer="0.51181102362204722"/>
  <pageSetup scale="90" firstPageNumber="47" orientation="landscape" useFirstPageNumber="1" r:id="rId1"/>
  <headerFooter>
    <oddHeader>&amp;C&amp;P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>
  <dimension ref="A1:T21"/>
  <sheetViews>
    <sheetView tabSelected="1" workbookViewId="0">
      <selection activeCell="H5" sqref="H5"/>
    </sheetView>
  </sheetViews>
  <sheetFormatPr defaultColWidth="8" defaultRowHeight="15"/>
  <cols>
    <col min="1" max="1" width="3.28515625" customWidth="1"/>
    <col min="2" max="2" width="17.28515625" customWidth="1"/>
    <col min="3" max="4" width="12" customWidth="1"/>
    <col min="5" max="5" width="11.7109375" customWidth="1"/>
    <col min="6" max="6" width="8.5703125" customWidth="1"/>
    <col min="7" max="12" width="12.28515625" customWidth="1"/>
    <col min="13" max="13" width="18.5703125" customWidth="1"/>
    <col min="14" max="14" width="3.7109375" customWidth="1"/>
  </cols>
  <sheetData>
    <row r="1" spans="1:20" ht="18.75">
      <c r="H1" s="1"/>
      <c r="I1" s="1"/>
      <c r="J1" s="2"/>
      <c r="K1" s="130" t="s">
        <v>109</v>
      </c>
      <c r="L1" s="131"/>
      <c r="M1" s="132"/>
    </row>
    <row r="2" spans="1:20" ht="18.75">
      <c r="H2" s="130" t="s">
        <v>103</v>
      </c>
      <c r="I2" s="131"/>
      <c r="J2" s="131"/>
      <c r="K2" s="131"/>
      <c r="L2" s="131"/>
      <c r="M2" s="132"/>
    </row>
    <row r="3" spans="1:20" ht="18.75">
      <c r="H3" s="1"/>
      <c r="I3" s="1"/>
      <c r="J3" s="2"/>
      <c r="K3" s="127" t="s">
        <v>175</v>
      </c>
      <c r="L3" s="128"/>
      <c r="M3" s="129"/>
    </row>
    <row r="4" spans="1:20" ht="15.75" customHeight="1">
      <c r="J4" s="156" t="s">
        <v>110</v>
      </c>
      <c r="K4" s="179"/>
      <c r="L4" s="179"/>
      <c r="M4" s="180"/>
      <c r="N4" s="31"/>
      <c r="O4" s="31"/>
      <c r="P4" s="31"/>
      <c r="Q4" s="31"/>
      <c r="R4" s="31"/>
      <c r="S4" s="31"/>
      <c r="T4" s="31"/>
    </row>
    <row r="5" spans="1:20" ht="79.5" customHeight="1">
      <c r="J5" s="181"/>
      <c r="K5" s="182"/>
      <c r="L5" s="182"/>
      <c r="M5" s="183"/>
      <c r="N5" s="31"/>
      <c r="O5" s="31"/>
      <c r="P5" s="31"/>
      <c r="Q5" s="31"/>
      <c r="R5" s="31"/>
      <c r="S5" s="31"/>
      <c r="T5" s="31"/>
    </row>
    <row r="6" spans="1:20" ht="38.25" customHeight="1">
      <c r="A6" s="136" t="s">
        <v>111</v>
      </c>
      <c r="B6" s="137"/>
      <c r="C6" s="137"/>
      <c r="D6" s="137"/>
      <c r="E6" s="137"/>
      <c r="F6" s="137"/>
      <c r="G6" s="137"/>
      <c r="H6" s="137"/>
      <c r="I6" s="137"/>
      <c r="J6" s="137"/>
      <c r="K6" s="137"/>
      <c r="L6" s="137"/>
      <c r="M6" s="138"/>
      <c r="N6" s="31"/>
      <c r="O6" s="31"/>
      <c r="P6" s="31"/>
      <c r="Q6" s="31"/>
      <c r="R6" s="31"/>
      <c r="S6" s="31"/>
      <c r="T6" s="31"/>
    </row>
    <row r="7" spans="1:20" ht="29.25" customHeight="1">
      <c r="A7" s="241" t="s">
        <v>112</v>
      </c>
      <c r="B7" s="241" t="s">
        <v>23</v>
      </c>
      <c r="C7" s="163" t="s">
        <v>24</v>
      </c>
      <c r="D7" s="241" t="s">
        <v>25</v>
      </c>
      <c r="E7" s="163" t="s">
        <v>26</v>
      </c>
      <c r="F7" s="241" t="s">
        <v>113</v>
      </c>
      <c r="G7" s="165" t="s">
        <v>114</v>
      </c>
      <c r="H7" s="166"/>
      <c r="I7" s="166"/>
      <c r="J7" s="166"/>
      <c r="K7" s="167"/>
      <c r="L7" s="245" t="s">
        <v>29</v>
      </c>
      <c r="M7" s="196" t="s">
        <v>30</v>
      </c>
      <c r="N7" s="97"/>
      <c r="O7" s="31"/>
      <c r="P7" s="31"/>
      <c r="Q7" s="31"/>
      <c r="R7" s="31"/>
      <c r="S7" s="31"/>
      <c r="T7" s="31"/>
    </row>
    <row r="8" spans="1:20" ht="105.75" customHeight="1">
      <c r="A8" s="242"/>
      <c r="B8" s="242"/>
      <c r="C8" s="164"/>
      <c r="D8" s="242"/>
      <c r="E8" s="164"/>
      <c r="F8" s="242"/>
      <c r="G8" s="16" t="s">
        <v>11</v>
      </c>
      <c r="H8" s="45" t="s">
        <v>12</v>
      </c>
      <c r="I8" s="45" t="s">
        <v>13</v>
      </c>
      <c r="J8" s="45" t="s">
        <v>14</v>
      </c>
      <c r="K8" s="45" t="s">
        <v>15</v>
      </c>
      <c r="L8" s="246"/>
      <c r="M8" s="197"/>
      <c r="N8" s="97"/>
      <c r="O8" s="31"/>
      <c r="P8" s="31"/>
      <c r="Q8" s="31"/>
      <c r="R8" s="31"/>
      <c r="S8" s="31"/>
      <c r="T8" s="31"/>
    </row>
    <row r="9" spans="1:20" ht="17.25" customHeight="1">
      <c r="A9" s="53">
        <v>1</v>
      </c>
      <c r="B9" s="53">
        <v>2</v>
      </c>
      <c r="C9" s="53">
        <v>3</v>
      </c>
      <c r="D9" s="53">
        <v>4</v>
      </c>
      <c r="E9" s="53">
        <v>5</v>
      </c>
      <c r="F9" s="53">
        <v>6</v>
      </c>
      <c r="G9" s="53">
        <v>7</v>
      </c>
      <c r="H9" s="53">
        <v>8</v>
      </c>
      <c r="I9" s="53">
        <v>9</v>
      </c>
      <c r="J9" s="53">
        <v>10</v>
      </c>
      <c r="K9" s="53">
        <v>11</v>
      </c>
      <c r="L9" s="17">
        <v>12</v>
      </c>
      <c r="M9" s="53">
        <v>13</v>
      </c>
      <c r="N9" s="97"/>
      <c r="O9" s="31"/>
      <c r="P9" s="31"/>
      <c r="Q9" s="31"/>
      <c r="R9" s="31"/>
      <c r="S9" s="31"/>
      <c r="T9" s="31"/>
    </row>
    <row r="10" spans="1:20" ht="39.75" customHeight="1">
      <c r="A10" s="284" t="s">
        <v>31</v>
      </c>
      <c r="B10" s="285" t="s">
        <v>115</v>
      </c>
      <c r="C10" s="287" t="s">
        <v>33</v>
      </c>
      <c r="D10" s="98" t="s">
        <v>116</v>
      </c>
      <c r="E10" s="99">
        <f>E11+E12</f>
        <v>0</v>
      </c>
      <c r="F10" s="100">
        <f t="shared" ref="F10:F18" si="0">G10+H10+I10+J10+K10</f>
        <v>92058.6</v>
      </c>
      <c r="G10" s="99">
        <f>G11+G12</f>
        <v>18046</v>
      </c>
      <c r="H10" s="99">
        <f>H11+H12</f>
        <v>18200.3</v>
      </c>
      <c r="I10" s="99">
        <f>I11+I12</f>
        <v>18244</v>
      </c>
      <c r="J10" s="99">
        <f>J11+J12</f>
        <v>18258.3</v>
      </c>
      <c r="K10" s="101">
        <f>K11+K12</f>
        <v>19310</v>
      </c>
      <c r="L10" s="210" t="s">
        <v>117</v>
      </c>
      <c r="M10" s="207"/>
      <c r="N10" s="97"/>
      <c r="O10" s="31"/>
      <c r="P10" s="31"/>
      <c r="Q10" s="31"/>
      <c r="R10" s="31"/>
      <c r="S10" s="31"/>
      <c r="T10" s="31"/>
    </row>
    <row r="11" spans="1:20" ht="51.75" customHeight="1">
      <c r="A11" s="202"/>
      <c r="B11" s="254"/>
      <c r="C11" s="288"/>
      <c r="D11" s="102" t="s">
        <v>17</v>
      </c>
      <c r="E11" s="99">
        <v>0</v>
      </c>
      <c r="F11" s="100">
        <f t="shared" si="0"/>
        <v>0</v>
      </c>
      <c r="G11" s="99">
        <f t="shared" ref="G11:K12" si="1">G14+G17</f>
        <v>0</v>
      </c>
      <c r="H11" s="99">
        <f t="shared" si="1"/>
        <v>0</v>
      </c>
      <c r="I11" s="99">
        <f t="shared" si="1"/>
        <v>0</v>
      </c>
      <c r="J11" s="99">
        <f t="shared" si="1"/>
        <v>0</v>
      </c>
      <c r="K11" s="99">
        <f t="shared" si="1"/>
        <v>0</v>
      </c>
      <c r="L11" s="208"/>
      <c r="M11" s="208"/>
      <c r="N11" s="97"/>
      <c r="O11" s="31"/>
      <c r="P11" s="31"/>
      <c r="Q11" s="31"/>
      <c r="R11" s="31"/>
      <c r="S11" s="31"/>
      <c r="T11" s="31"/>
    </row>
    <row r="12" spans="1:20" ht="51.75" customHeight="1">
      <c r="A12" s="203"/>
      <c r="B12" s="286"/>
      <c r="C12" s="289"/>
      <c r="D12" s="57" t="s">
        <v>18</v>
      </c>
      <c r="E12" s="103">
        <v>0</v>
      </c>
      <c r="F12" s="100">
        <f t="shared" si="0"/>
        <v>92058.6</v>
      </c>
      <c r="G12" s="103">
        <f t="shared" si="1"/>
        <v>18046</v>
      </c>
      <c r="H12" s="103">
        <f t="shared" si="1"/>
        <v>18200.3</v>
      </c>
      <c r="I12" s="103">
        <f t="shared" si="1"/>
        <v>18244</v>
      </c>
      <c r="J12" s="103">
        <f t="shared" si="1"/>
        <v>18258.3</v>
      </c>
      <c r="K12" s="103">
        <f t="shared" si="1"/>
        <v>19310</v>
      </c>
      <c r="L12" s="290"/>
      <c r="M12" s="209"/>
      <c r="N12" s="97"/>
      <c r="O12" s="31"/>
      <c r="P12" s="31"/>
      <c r="Q12" s="31"/>
      <c r="R12" s="31"/>
      <c r="S12" s="31"/>
      <c r="T12" s="31"/>
    </row>
    <row r="13" spans="1:20" ht="51.75" customHeight="1">
      <c r="A13" s="201" t="s">
        <v>37</v>
      </c>
      <c r="B13" s="207" t="s">
        <v>150</v>
      </c>
      <c r="C13" s="287" t="s">
        <v>33</v>
      </c>
      <c r="D13" s="98" t="s">
        <v>116</v>
      </c>
      <c r="E13" s="103">
        <v>0</v>
      </c>
      <c r="F13" s="99">
        <f t="shared" si="0"/>
        <v>90352.6</v>
      </c>
      <c r="G13" s="99">
        <f>G14+G15</f>
        <v>17740</v>
      </c>
      <c r="H13" s="99">
        <f>H14+H15</f>
        <v>17850.3</v>
      </c>
      <c r="I13" s="99">
        <f>I14+I15</f>
        <v>17894</v>
      </c>
      <c r="J13" s="99">
        <f>J14+J15</f>
        <v>17908.3</v>
      </c>
      <c r="K13" s="99">
        <f>K14+K15</f>
        <v>18960</v>
      </c>
      <c r="L13" s="210" t="s">
        <v>117</v>
      </c>
      <c r="M13" s="207"/>
      <c r="N13" s="97"/>
      <c r="O13" s="31"/>
      <c r="P13" s="31"/>
      <c r="Q13" s="31"/>
      <c r="R13" s="31"/>
      <c r="S13" s="31"/>
      <c r="T13" s="31"/>
    </row>
    <row r="14" spans="1:20" ht="51.75" customHeight="1">
      <c r="A14" s="202"/>
      <c r="B14" s="208"/>
      <c r="C14" s="288"/>
      <c r="D14" s="104" t="s">
        <v>17</v>
      </c>
      <c r="E14" s="103">
        <v>0</v>
      </c>
      <c r="F14" s="99">
        <f t="shared" si="0"/>
        <v>0</v>
      </c>
      <c r="G14" s="99">
        <v>0</v>
      </c>
      <c r="H14" s="99">
        <v>0</v>
      </c>
      <c r="I14" s="99">
        <v>0</v>
      </c>
      <c r="J14" s="99">
        <v>0</v>
      </c>
      <c r="K14" s="99">
        <v>0</v>
      </c>
      <c r="L14" s="208"/>
      <c r="M14" s="208"/>
      <c r="N14" s="97"/>
      <c r="O14" s="31"/>
      <c r="P14" s="31"/>
      <c r="Q14" s="31"/>
      <c r="R14" s="31"/>
      <c r="S14" s="31"/>
      <c r="T14" s="31"/>
    </row>
    <row r="15" spans="1:20" ht="51.75" customHeight="1">
      <c r="A15" s="203"/>
      <c r="B15" s="209"/>
      <c r="C15" s="289"/>
      <c r="D15" s="57" t="s">
        <v>18</v>
      </c>
      <c r="E15" s="103">
        <v>18337</v>
      </c>
      <c r="F15" s="99">
        <f t="shared" si="0"/>
        <v>90352.6</v>
      </c>
      <c r="G15" s="111">
        <v>17740</v>
      </c>
      <c r="H15" s="111">
        <v>17850.3</v>
      </c>
      <c r="I15" s="111">
        <v>17894</v>
      </c>
      <c r="J15" s="111">
        <v>17908.3</v>
      </c>
      <c r="K15" s="111">
        <v>18960</v>
      </c>
      <c r="L15" s="290"/>
      <c r="M15" s="209"/>
      <c r="N15" s="97"/>
      <c r="O15" s="31"/>
      <c r="P15" s="31"/>
      <c r="Q15" s="31"/>
      <c r="R15" s="31"/>
      <c r="S15" s="31"/>
      <c r="T15" s="31"/>
    </row>
    <row r="16" spans="1:20" ht="51.75" customHeight="1">
      <c r="A16" s="201" t="s">
        <v>39</v>
      </c>
      <c r="B16" s="207" t="s">
        <v>151</v>
      </c>
      <c r="C16" s="168" t="s">
        <v>33</v>
      </c>
      <c r="D16" s="105" t="s">
        <v>116</v>
      </c>
      <c r="E16" s="103">
        <v>0</v>
      </c>
      <c r="F16" s="99">
        <f t="shared" si="0"/>
        <v>1706</v>
      </c>
      <c r="G16" s="99">
        <f>G17+G18</f>
        <v>306</v>
      </c>
      <c r="H16" s="99">
        <f>H17+H18</f>
        <v>350</v>
      </c>
      <c r="I16" s="99">
        <f>I17+I18</f>
        <v>350</v>
      </c>
      <c r="J16" s="99">
        <f>J17+J18</f>
        <v>350</v>
      </c>
      <c r="K16" s="99">
        <f>K17+K18</f>
        <v>350</v>
      </c>
      <c r="L16" s="207" t="s">
        <v>35</v>
      </c>
      <c r="M16" s="207"/>
      <c r="N16" s="97"/>
      <c r="O16" s="31"/>
      <c r="P16" s="31"/>
      <c r="Q16" s="31"/>
      <c r="R16" s="31"/>
      <c r="S16" s="31"/>
      <c r="T16" s="31"/>
    </row>
    <row r="17" spans="1:20" ht="51.75" customHeight="1">
      <c r="A17" s="202"/>
      <c r="B17" s="208"/>
      <c r="C17" s="169"/>
      <c r="D17" s="106" t="s">
        <v>17</v>
      </c>
      <c r="E17" s="103">
        <v>0</v>
      </c>
      <c r="F17" s="99">
        <f t="shared" si="0"/>
        <v>0</v>
      </c>
      <c r="G17" s="99">
        <v>0</v>
      </c>
      <c r="H17" s="99">
        <v>0</v>
      </c>
      <c r="I17" s="99">
        <v>0</v>
      </c>
      <c r="J17" s="99">
        <v>0</v>
      </c>
      <c r="K17" s="99">
        <v>0</v>
      </c>
      <c r="L17" s="208"/>
      <c r="M17" s="208"/>
      <c r="N17" s="97"/>
      <c r="O17" s="31"/>
      <c r="P17" s="31"/>
      <c r="Q17" s="31"/>
      <c r="R17" s="31"/>
      <c r="S17" s="31"/>
      <c r="T17" s="31"/>
    </row>
    <row r="18" spans="1:20" ht="51.75" customHeight="1">
      <c r="A18" s="203"/>
      <c r="B18" s="209"/>
      <c r="C18" s="170"/>
      <c r="D18" s="57" t="s">
        <v>18</v>
      </c>
      <c r="E18" s="99">
        <v>0</v>
      </c>
      <c r="F18" s="99">
        <f t="shared" si="0"/>
        <v>1706</v>
      </c>
      <c r="G18" s="111">
        <v>306</v>
      </c>
      <c r="H18" s="111">
        <v>350</v>
      </c>
      <c r="I18" s="111">
        <v>350</v>
      </c>
      <c r="J18" s="111">
        <v>350</v>
      </c>
      <c r="K18" s="111">
        <v>350</v>
      </c>
      <c r="L18" s="209"/>
      <c r="M18" s="209"/>
      <c r="N18" s="97"/>
      <c r="O18" s="31"/>
      <c r="P18" s="31"/>
      <c r="Q18" s="31"/>
      <c r="R18" s="31"/>
      <c r="S18" s="31"/>
      <c r="T18" s="31"/>
    </row>
    <row r="19" spans="1:20">
      <c r="A19" s="107"/>
      <c r="B19" s="107"/>
      <c r="C19" s="107"/>
      <c r="D19" s="108"/>
      <c r="E19" s="107"/>
      <c r="F19" s="107"/>
      <c r="G19" s="107"/>
      <c r="H19" s="107"/>
      <c r="I19" s="107"/>
      <c r="J19" s="107"/>
      <c r="K19" s="107"/>
      <c r="L19" s="107"/>
      <c r="M19" s="12"/>
    </row>
    <row r="20" spans="1:20">
      <c r="A20" s="107"/>
      <c r="B20" s="107"/>
      <c r="C20" s="107"/>
      <c r="D20" s="107"/>
      <c r="E20" s="107"/>
      <c r="F20" s="107"/>
      <c r="G20" s="107"/>
      <c r="H20" s="107"/>
      <c r="I20" s="107"/>
      <c r="J20" s="107"/>
      <c r="K20" s="107"/>
      <c r="L20" s="107"/>
      <c r="M20" s="107"/>
    </row>
    <row r="21" spans="1:20">
      <c r="A21" s="107"/>
      <c r="B21" s="107"/>
      <c r="C21" s="107"/>
      <c r="D21" s="107"/>
      <c r="E21" s="107"/>
      <c r="F21" s="107"/>
      <c r="G21" s="107"/>
      <c r="H21" s="107"/>
      <c r="I21" s="107"/>
      <c r="J21" s="107"/>
      <c r="K21" s="107"/>
      <c r="L21" s="107"/>
      <c r="M21" s="107"/>
    </row>
  </sheetData>
  <mergeCells count="29">
    <mergeCell ref="A16:A18"/>
    <mergeCell ref="B16:B18"/>
    <mergeCell ref="C16:C18"/>
    <mergeCell ref="L16:L18"/>
    <mergeCell ref="M16:M18"/>
    <mergeCell ref="A13:A15"/>
    <mergeCell ref="B13:B15"/>
    <mergeCell ref="C13:C15"/>
    <mergeCell ref="L13:L15"/>
    <mergeCell ref="M13:M15"/>
    <mergeCell ref="F7:F8"/>
    <mergeCell ref="G7:K7"/>
    <mergeCell ref="L7:L8"/>
    <mergeCell ref="M7:M8"/>
    <mergeCell ref="A10:A12"/>
    <mergeCell ref="B10:B12"/>
    <mergeCell ref="C10:C12"/>
    <mergeCell ref="L10:L12"/>
    <mergeCell ref="M10:M12"/>
    <mergeCell ref="A7:A8"/>
    <mergeCell ref="B7:B8"/>
    <mergeCell ref="C7:C8"/>
    <mergeCell ref="D7:D8"/>
    <mergeCell ref="E7:E8"/>
    <mergeCell ref="K1:M1"/>
    <mergeCell ref="H2:M2"/>
    <mergeCell ref="K3:M3"/>
    <mergeCell ref="J4:M5"/>
    <mergeCell ref="A6:M6"/>
  </mergeCells>
  <pageMargins left="0.23622047244094491" right="0.23622047244094491" top="0.59055118110236227" bottom="0.35433070866141736" header="0.31496062992125984" footer="0.31496062992125984"/>
  <pageSetup scale="84" firstPageNumber="48" orientation="landscape" useFirstPageNumber="1" r:id="rId1"/>
  <headerFooter>
    <oddHeader>&amp;C&amp;P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>
  <dimension ref="A1:H20"/>
  <sheetViews>
    <sheetView workbookViewId="0">
      <selection activeCell="E17" sqref="E17:E19"/>
    </sheetView>
  </sheetViews>
  <sheetFormatPr defaultColWidth="8" defaultRowHeight="15"/>
  <cols>
    <col min="3" max="3" width="14.85546875" customWidth="1"/>
    <col min="4" max="8" width="15.140625" customWidth="1"/>
  </cols>
  <sheetData>
    <row r="1" spans="1:8">
      <c r="D1" s="31">
        <v>2020</v>
      </c>
      <c r="E1" s="31">
        <v>2021</v>
      </c>
      <c r="F1" s="31">
        <v>2022</v>
      </c>
      <c r="G1" s="31">
        <v>2023</v>
      </c>
      <c r="H1" s="31">
        <v>2024</v>
      </c>
    </row>
    <row r="2" spans="1:8">
      <c r="B2" t="s">
        <v>118</v>
      </c>
    </row>
    <row r="3" spans="1:8">
      <c r="A3" t="s">
        <v>119</v>
      </c>
      <c r="B3" t="s">
        <v>120</v>
      </c>
      <c r="C3" s="109">
        <f t="shared" ref="C3:C8" si="0">D3+E3+F3+G3+H3</f>
        <v>1933150</v>
      </c>
      <c r="D3" s="109">
        <f>'Приложение 1'!F14</f>
        <v>354582</v>
      </c>
      <c r="E3" s="109">
        <f>'Приложение 1'!G14</f>
        <v>371007</v>
      </c>
      <c r="F3" s="109">
        <f>'Приложение 1'!H14</f>
        <v>371007</v>
      </c>
      <c r="G3" s="109">
        <f>'Приложение 1'!I14</f>
        <v>465547</v>
      </c>
      <c r="H3" s="109">
        <f>'Приложение 1'!J14</f>
        <v>371007</v>
      </c>
    </row>
    <row r="4" spans="1:8">
      <c r="B4" t="s">
        <v>121</v>
      </c>
      <c r="C4" s="109">
        <f t="shared" si="0"/>
        <v>706097</v>
      </c>
      <c r="D4" s="109">
        <f>'Приложение 1'!F15</f>
        <v>139816.6</v>
      </c>
      <c r="E4" s="109">
        <f>'Приложение 1'!G15</f>
        <v>143894.39999999999</v>
      </c>
      <c r="F4" s="109">
        <f>'Приложение 1'!H15</f>
        <v>136272</v>
      </c>
      <c r="G4" s="109">
        <f>'Приложение 1'!I15</f>
        <v>146787</v>
      </c>
      <c r="H4" s="109">
        <f>'Приложение 1'!J15</f>
        <v>139327</v>
      </c>
    </row>
    <row r="5" spans="1:8">
      <c r="C5" s="110">
        <f t="shared" si="0"/>
        <v>2639247</v>
      </c>
      <c r="D5" s="109">
        <f>SUM(D3:D4)</f>
        <v>494398.6</v>
      </c>
      <c r="E5" s="109">
        <f>SUM(E3:E4)</f>
        <v>514901.4</v>
      </c>
      <c r="F5" s="109">
        <f>SUM(F3:F4)</f>
        <v>507279</v>
      </c>
      <c r="G5" s="109">
        <f>SUM(G3:G4)</f>
        <v>612334</v>
      </c>
      <c r="H5" s="109">
        <f>SUM(H3:H4)</f>
        <v>510334</v>
      </c>
    </row>
    <row r="6" spans="1:8">
      <c r="B6" t="s">
        <v>120</v>
      </c>
      <c r="C6" s="110">
        <f t="shared" si="0"/>
        <v>2284771.15</v>
      </c>
      <c r="D6" s="109">
        <f>'Приложение 2'!F11</f>
        <v>455914.7</v>
      </c>
      <c r="E6" s="109">
        <f>'Приложение 2'!G11</f>
        <v>460986.35</v>
      </c>
      <c r="F6" s="109">
        <f>'Приложение 2'!H11</f>
        <v>459402.1</v>
      </c>
      <c r="G6" s="109">
        <f>'Приложение 2'!I11</f>
        <v>479873</v>
      </c>
      <c r="H6" s="109">
        <f>'Приложение 2'!J11</f>
        <v>428595</v>
      </c>
    </row>
    <row r="7" spans="1:8">
      <c r="A7" t="s">
        <v>122</v>
      </c>
      <c r="B7" t="s">
        <v>152</v>
      </c>
      <c r="C7" s="109">
        <f t="shared" si="0"/>
        <v>132346.85</v>
      </c>
      <c r="D7" s="109">
        <f>'Приложение 2'!F12</f>
        <v>14088.3</v>
      </c>
      <c r="E7" s="109">
        <f>'Приложение 2'!G12</f>
        <v>38303.65</v>
      </c>
      <c r="F7" s="109">
        <f>'Приложение 2'!H12</f>
        <v>40270.9</v>
      </c>
      <c r="G7" s="109">
        <f>'Приложение 2'!I12</f>
        <v>19842</v>
      </c>
      <c r="H7" s="109">
        <f>'Приложение 2'!J12</f>
        <v>19842</v>
      </c>
    </row>
    <row r="8" spans="1:8">
      <c r="B8" t="s">
        <v>121</v>
      </c>
      <c r="C8" s="109">
        <f t="shared" si="0"/>
        <v>374985.91</v>
      </c>
      <c r="D8" s="109">
        <f>'Приложение 2'!F13</f>
        <v>76983.8</v>
      </c>
      <c r="E8" s="109">
        <f>'Приложение 2'!G13</f>
        <v>84241.42</v>
      </c>
      <c r="F8" s="109">
        <f>'Приложение 2'!H13</f>
        <v>78778.489999999991</v>
      </c>
      <c r="G8" s="109">
        <f>'Приложение 2'!I13</f>
        <v>79982.2</v>
      </c>
      <c r="H8" s="109">
        <f>'Приложение 2'!J13</f>
        <v>55000</v>
      </c>
    </row>
    <row r="9" spans="1:8">
      <c r="C9" s="110">
        <f>SUM(C6:C8)</f>
        <v>2792103.91</v>
      </c>
    </row>
    <row r="10" spans="1:8">
      <c r="B10" t="s">
        <v>120</v>
      </c>
      <c r="C10" s="109">
        <f>D10+E10+F10+G10+H10</f>
        <v>0</v>
      </c>
      <c r="D10" s="109">
        <f>'Приложение 3'!F11</f>
        <v>0</v>
      </c>
      <c r="E10" s="109">
        <f>'Приложение 3'!G11</f>
        <v>0</v>
      </c>
      <c r="F10" s="109">
        <f>'Приложение 3'!H11</f>
        <v>0</v>
      </c>
      <c r="G10" s="109">
        <f>'Приложение 3'!I11</f>
        <v>0</v>
      </c>
      <c r="H10" s="109">
        <f>'Приложение 3'!J11</f>
        <v>0</v>
      </c>
    </row>
    <row r="11" spans="1:8">
      <c r="A11" t="s">
        <v>123</v>
      </c>
      <c r="B11" t="s">
        <v>152</v>
      </c>
      <c r="C11" s="109">
        <f>D11+E11+F11+G11+H11</f>
        <v>0</v>
      </c>
      <c r="D11" s="109">
        <f>'Приложение 3'!F12</f>
        <v>0</v>
      </c>
      <c r="E11" s="109">
        <f>'Приложение 3'!G12</f>
        <v>0</v>
      </c>
      <c r="F11" s="109">
        <f>'Приложение 3'!H12</f>
        <v>0</v>
      </c>
      <c r="G11" s="109">
        <f>'Приложение 3'!I12</f>
        <v>0</v>
      </c>
      <c r="H11" s="109">
        <f>'Приложение 3'!J12</f>
        <v>0</v>
      </c>
    </row>
    <row r="12" spans="1:8">
      <c r="B12" t="s">
        <v>121</v>
      </c>
      <c r="C12" s="109">
        <f>D12+E12+F12+G12+H12</f>
        <v>302165.90000000002</v>
      </c>
      <c r="D12" s="109">
        <f>'Приложение 3'!F13</f>
        <v>110755.4</v>
      </c>
      <c r="E12" s="109">
        <f>'Приложение 3'!G13</f>
        <v>46965.5</v>
      </c>
      <c r="F12" s="109">
        <f>'Приложение 3'!H13</f>
        <v>47405</v>
      </c>
      <c r="G12" s="109">
        <f>'Приложение 3'!I13</f>
        <v>48520</v>
      </c>
      <c r="H12" s="109">
        <f>'Приложение 3'!J13</f>
        <v>48520</v>
      </c>
    </row>
    <row r="13" spans="1:8">
      <c r="C13" s="110">
        <f t="shared" ref="C13:H13" si="1">SUM(C10:C12)</f>
        <v>302165.90000000002</v>
      </c>
      <c r="D13" s="110">
        <f t="shared" si="1"/>
        <v>110755.4</v>
      </c>
      <c r="E13" s="110">
        <f t="shared" si="1"/>
        <v>46965.5</v>
      </c>
      <c r="F13" s="110">
        <f t="shared" si="1"/>
        <v>47405</v>
      </c>
      <c r="G13" s="110">
        <f t="shared" si="1"/>
        <v>48520</v>
      </c>
      <c r="H13" s="110">
        <f t="shared" si="1"/>
        <v>48520</v>
      </c>
    </row>
    <row r="15" spans="1:8">
      <c r="A15" t="s">
        <v>124</v>
      </c>
      <c r="B15" t="s">
        <v>121</v>
      </c>
      <c r="C15" s="109">
        <f>D15+E15+F15+G15+H15</f>
        <v>92058.6</v>
      </c>
      <c r="D15" s="109">
        <f>'Приложение 4'!F13</f>
        <v>18046</v>
      </c>
      <c r="E15" s="109">
        <f>'Приложение 4'!G13</f>
        <v>18200.3</v>
      </c>
      <c r="F15" s="109">
        <f>'Приложение 4'!H13</f>
        <v>18244</v>
      </c>
      <c r="G15" s="109">
        <f>'Приложение 4'!I13</f>
        <v>18258.3</v>
      </c>
      <c r="H15" s="109">
        <f>'Приложение 4'!J13</f>
        <v>19310</v>
      </c>
    </row>
    <row r="17" spans="2:8">
      <c r="B17" t="s">
        <v>120</v>
      </c>
      <c r="C17" s="109">
        <f>D17+E17+F17+G17+H17</f>
        <v>4217921.1500000004</v>
      </c>
      <c r="D17" s="109">
        <f>D3+D6+D10</f>
        <v>810496.7</v>
      </c>
      <c r="E17" s="109">
        <f>E3+E6+E10</f>
        <v>831993.35</v>
      </c>
      <c r="F17" s="109">
        <f>F3+F10+F6</f>
        <v>830409.1</v>
      </c>
      <c r="G17" s="109">
        <f>G3+G6+G10</f>
        <v>945420</v>
      </c>
      <c r="H17" s="109">
        <f>H3+H6+H10</f>
        <v>799602</v>
      </c>
    </row>
    <row r="18" spans="2:8">
      <c r="B18" t="s">
        <v>118</v>
      </c>
      <c r="C18" s="109">
        <f>C2+C7+C11</f>
        <v>132346.85</v>
      </c>
      <c r="D18" s="109">
        <f>D2+D7+D11</f>
        <v>14088.3</v>
      </c>
      <c r="E18" s="109">
        <f t="shared" ref="E18:H18" si="2">E2+E7+E11</f>
        <v>38303.65</v>
      </c>
      <c r="F18" s="109">
        <f t="shared" si="2"/>
        <v>40270.9</v>
      </c>
      <c r="G18" s="109">
        <f t="shared" si="2"/>
        <v>19842</v>
      </c>
      <c r="H18" s="109">
        <f t="shared" si="2"/>
        <v>19842</v>
      </c>
    </row>
    <row r="19" spans="2:8">
      <c r="B19" t="s">
        <v>121</v>
      </c>
      <c r="C19" s="109">
        <f t="shared" ref="C19:H19" si="3">C4+C8+C12+C15</f>
        <v>1475307.4100000001</v>
      </c>
      <c r="D19" s="109">
        <f t="shared" si="3"/>
        <v>345601.80000000005</v>
      </c>
      <c r="E19" s="109">
        <f t="shared" si="3"/>
        <v>293301.62</v>
      </c>
      <c r="F19" s="109">
        <f t="shared" si="3"/>
        <v>280699.49</v>
      </c>
      <c r="G19" s="109">
        <f t="shared" si="3"/>
        <v>293547.5</v>
      </c>
      <c r="H19" s="109">
        <f t="shared" si="3"/>
        <v>262157</v>
      </c>
    </row>
    <row r="20" spans="2:8">
      <c r="B20" t="s">
        <v>125</v>
      </c>
      <c r="C20" s="110">
        <f>C5+C9+C13+C15</f>
        <v>5825575.4100000001</v>
      </c>
      <c r="D20" s="110">
        <f t="shared" ref="D20:H20" si="4">SUM(D17:D19)</f>
        <v>1170186.8</v>
      </c>
      <c r="E20" s="110">
        <f t="shared" si="4"/>
        <v>1163598.6200000001</v>
      </c>
      <c r="F20" s="110">
        <f t="shared" si="4"/>
        <v>1151379.49</v>
      </c>
      <c r="G20" s="110">
        <f t="shared" si="4"/>
        <v>1258809.5</v>
      </c>
      <c r="H20" s="110">
        <f t="shared" si="4"/>
        <v>1081601</v>
      </c>
    </row>
  </sheetData>
  <pageMargins left="0.70866141732283472" right="0.70866141732283472" top="0.74803149606299213" bottom="0.74803149606299213" header="0.31496062992125984" footer="0.31496062992125984"/>
  <pageSetup fitToWidth="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5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9</vt:i4>
      </vt:variant>
    </vt:vector>
  </HeadingPairs>
  <TitlesOfParts>
    <vt:vector size="9" baseType="lpstr">
      <vt:lpstr>Приложение 1</vt:lpstr>
      <vt:lpstr>Приложение к подпрограмме I</vt:lpstr>
      <vt:lpstr>Приложение 2</vt:lpstr>
      <vt:lpstr>Приложение к подпрограмме II</vt:lpstr>
      <vt:lpstr>Приложение 3</vt:lpstr>
      <vt:lpstr>Приложение к подпрограмме III</vt:lpstr>
      <vt:lpstr>Приложение 4</vt:lpstr>
      <vt:lpstr>Приложение к подпрограмме IV</vt:lpstr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</cp:lastModifiedBy>
  <cp:lastPrinted>2021-03-26T11:11:46Z</cp:lastPrinted>
  <dcterms:created xsi:type="dcterms:W3CDTF">2020-12-04T10:18:17Z</dcterms:created>
  <dcterms:modified xsi:type="dcterms:W3CDTF">2021-03-26T11:12:31Z</dcterms:modified>
</cp:coreProperties>
</file>