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Долгострочная 2013-2017 гг" sheetId="1" r:id="rId1"/>
    <sheet name="Лист2" sheetId="2" r:id="rId2"/>
    <sheet name="Лист3" sheetId="3" r:id="rId3"/>
    <sheet name="Лист4" sheetId="4" r:id="rId4"/>
  </sheets>
  <definedNames>
    <definedName name="_xlnm.Print_Titles" localSheetId="0">'Долгострочная 2013-2017 гг'!$14:$14</definedName>
    <definedName name="_xlnm.Print_Area" localSheetId="0">'Долгострочная 2013-2017 гг'!$A$1:$P$445</definedName>
  </definedNames>
  <calcPr calcId="145621"/>
</workbook>
</file>

<file path=xl/calcChain.xml><?xml version="1.0" encoding="utf-8"?>
<calcChain xmlns="http://schemas.openxmlformats.org/spreadsheetml/2006/main">
  <c r="D247" i="1" l="1"/>
  <c r="F59" i="1"/>
  <c r="G59" i="1"/>
  <c r="H59" i="1"/>
  <c r="I59" i="1"/>
  <c r="J59" i="1"/>
  <c r="F60" i="1"/>
  <c r="G60" i="1"/>
  <c r="H60" i="1"/>
  <c r="I60" i="1"/>
  <c r="J60" i="1"/>
  <c r="F61" i="1"/>
  <c r="G61" i="1"/>
  <c r="H61" i="1"/>
  <c r="I61" i="1"/>
  <c r="J61" i="1"/>
  <c r="G58" i="1"/>
  <c r="H58" i="1"/>
  <c r="I58" i="1"/>
  <c r="J58" i="1"/>
  <c r="F58" i="1"/>
  <c r="C57" i="1"/>
  <c r="D56" i="1"/>
  <c r="D55" i="1"/>
  <c r="D54" i="1"/>
  <c r="D18" i="1"/>
  <c r="D19" i="1"/>
  <c r="D20" i="1"/>
  <c r="C21" i="1"/>
  <c r="D22" i="1"/>
  <c r="D23" i="1"/>
  <c r="D24" i="1"/>
  <c r="C25" i="1"/>
  <c r="D26" i="1"/>
  <c r="D27" i="1"/>
  <c r="D28" i="1"/>
  <c r="C29" i="1"/>
  <c r="D30" i="1"/>
  <c r="D32" i="1"/>
  <c r="C33" i="1"/>
  <c r="D34" i="1"/>
  <c r="D35" i="1"/>
  <c r="C37" i="1"/>
  <c r="D38" i="1"/>
  <c r="D39" i="1"/>
  <c r="D40" i="1"/>
  <c r="C41" i="1"/>
  <c r="D42" i="1"/>
  <c r="D43" i="1"/>
  <c r="D44" i="1"/>
  <c r="C45" i="1"/>
  <c r="D46" i="1"/>
  <c r="D47" i="1"/>
  <c r="D48" i="1"/>
  <c r="D50" i="1"/>
  <c r="D51" i="1"/>
  <c r="D52" i="1"/>
  <c r="C53" i="1"/>
  <c r="D63" i="1"/>
  <c r="D64" i="1"/>
  <c r="D65" i="1"/>
  <c r="C66" i="1"/>
  <c r="D67" i="1"/>
  <c r="D68" i="1"/>
  <c r="D69" i="1"/>
  <c r="C70" i="1"/>
  <c r="D71" i="1"/>
  <c r="D72" i="1"/>
  <c r="D73" i="1"/>
  <c r="C74" i="1"/>
  <c r="D76" i="1"/>
  <c r="C75" i="1" s="1"/>
  <c r="C78" i="1"/>
  <c r="D79" i="1"/>
  <c r="D80" i="1"/>
  <c r="D81" i="1"/>
  <c r="C82" i="1"/>
  <c r="D84" i="1"/>
  <c r="C83" i="1" s="1"/>
  <c r="C86" i="1"/>
  <c r="D87" i="1"/>
  <c r="D88" i="1"/>
  <c r="D89" i="1"/>
  <c r="C90" i="1"/>
  <c r="D91" i="1"/>
  <c r="D92" i="1"/>
  <c r="D93" i="1"/>
  <c r="C94" i="1"/>
  <c r="F95" i="1"/>
  <c r="G95" i="1"/>
  <c r="H95" i="1"/>
  <c r="I95" i="1"/>
  <c r="J95" i="1"/>
  <c r="F96" i="1"/>
  <c r="G96" i="1"/>
  <c r="H96" i="1"/>
  <c r="I96" i="1"/>
  <c r="J96" i="1"/>
  <c r="F97" i="1"/>
  <c r="G97" i="1"/>
  <c r="H97" i="1"/>
  <c r="I97" i="1"/>
  <c r="J97" i="1"/>
  <c r="F98" i="1"/>
  <c r="G98" i="1"/>
  <c r="H98" i="1"/>
  <c r="I98" i="1"/>
  <c r="J98" i="1"/>
  <c r="D101" i="1"/>
  <c r="D102" i="1"/>
  <c r="D103" i="1"/>
  <c r="C104" i="1"/>
  <c r="D105" i="1"/>
  <c r="D106" i="1"/>
  <c r="D107" i="1"/>
  <c r="D109" i="1"/>
  <c r="D110" i="1"/>
  <c r="D111" i="1"/>
  <c r="C112" i="1"/>
  <c r="D113" i="1"/>
  <c r="D114" i="1"/>
  <c r="D115" i="1"/>
  <c r="C116" i="1"/>
  <c r="D117" i="1"/>
  <c r="D118" i="1"/>
  <c r="D119" i="1"/>
  <c r="C120" i="1"/>
  <c r="D121" i="1"/>
  <c r="D122" i="1"/>
  <c r="D123" i="1"/>
  <c r="C124" i="1"/>
  <c r="D125" i="1"/>
  <c r="D126" i="1"/>
  <c r="D127" i="1"/>
  <c r="C128" i="1"/>
  <c r="D129" i="1"/>
  <c r="D130" i="1"/>
  <c r="D131" i="1"/>
  <c r="C132" i="1"/>
  <c r="D133" i="1"/>
  <c r="D134" i="1"/>
  <c r="D135" i="1"/>
  <c r="C136" i="1"/>
  <c r="D137" i="1"/>
  <c r="D138" i="1"/>
  <c r="D139" i="1"/>
  <c r="C140" i="1"/>
  <c r="D141" i="1"/>
  <c r="D142" i="1"/>
  <c r="D143" i="1"/>
  <c r="C144" i="1"/>
  <c r="D145" i="1"/>
  <c r="D146" i="1"/>
  <c r="D147" i="1"/>
  <c r="C148" i="1"/>
  <c r="D149" i="1"/>
  <c r="D150" i="1"/>
  <c r="D151" i="1"/>
  <c r="C152" i="1"/>
  <c r="D153" i="1"/>
  <c r="D154" i="1"/>
  <c r="D155" i="1"/>
  <c r="C156" i="1"/>
  <c r="D157" i="1"/>
  <c r="D158" i="1"/>
  <c r="D159" i="1"/>
  <c r="C160" i="1"/>
  <c r="D161" i="1"/>
  <c r="D162" i="1"/>
  <c r="D163" i="1"/>
  <c r="C164" i="1"/>
  <c r="D166" i="1"/>
  <c r="D167" i="1"/>
  <c r="D168" i="1"/>
  <c r="C169" i="1"/>
  <c r="D170" i="1"/>
  <c r="D171" i="1"/>
  <c r="D172" i="1"/>
  <c r="C173" i="1"/>
  <c r="D174" i="1"/>
  <c r="D175" i="1"/>
  <c r="D176" i="1"/>
  <c r="C177" i="1"/>
  <c r="D178" i="1"/>
  <c r="D179" i="1"/>
  <c r="D180" i="1"/>
  <c r="C181" i="1"/>
  <c r="F182" i="1"/>
  <c r="G182" i="1"/>
  <c r="H182" i="1"/>
  <c r="I182" i="1"/>
  <c r="J182" i="1"/>
  <c r="F183" i="1"/>
  <c r="G183" i="1"/>
  <c r="H183" i="1"/>
  <c r="I183" i="1"/>
  <c r="J183" i="1"/>
  <c r="F184" i="1"/>
  <c r="G184" i="1"/>
  <c r="H184" i="1"/>
  <c r="I184" i="1"/>
  <c r="J184" i="1"/>
  <c r="F185" i="1"/>
  <c r="G185" i="1"/>
  <c r="H185" i="1"/>
  <c r="I185" i="1"/>
  <c r="J185" i="1"/>
  <c r="D187" i="1"/>
  <c r="D188" i="1"/>
  <c r="D189" i="1"/>
  <c r="C190" i="1"/>
  <c r="F191" i="1"/>
  <c r="G191" i="1"/>
  <c r="H191" i="1"/>
  <c r="I191" i="1"/>
  <c r="J191" i="1"/>
  <c r="F192" i="1"/>
  <c r="G192" i="1"/>
  <c r="H192" i="1"/>
  <c r="I192" i="1"/>
  <c r="J192" i="1"/>
  <c r="F193" i="1"/>
  <c r="G193" i="1"/>
  <c r="H193" i="1"/>
  <c r="I193" i="1"/>
  <c r="J193" i="1"/>
  <c r="F194" i="1"/>
  <c r="G194" i="1"/>
  <c r="H194" i="1"/>
  <c r="I194" i="1"/>
  <c r="J194" i="1"/>
  <c r="D196" i="1"/>
  <c r="D197" i="1"/>
  <c r="D198" i="1"/>
  <c r="D200" i="1"/>
  <c r="D201" i="1"/>
  <c r="D202" i="1"/>
  <c r="C203" i="1"/>
  <c r="D204" i="1"/>
  <c r="D205" i="1"/>
  <c r="D206" i="1"/>
  <c r="C207" i="1"/>
  <c r="D208" i="1"/>
  <c r="D209" i="1"/>
  <c r="D210" i="1"/>
  <c r="C211" i="1"/>
  <c r="D212" i="1"/>
  <c r="D213" i="1"/>
  <c r="D214" i="1"/>
  <c r="C215" i="1"/>
  <c r="D216" i="1"/>
  <c r="D217" i="1"/>
  <c r="D220" i="1"/>
  <c r="D221" i="1"/>
  <c r="D222" i="1"/>
  <c r="C223" i="1"/>
  <c r="D224" i="1"/>
  <c r="D225" i="1"/>
  <c r="D226" i="1"/>
  <c r="C227" i="1"/>
  <c r="D228" i="1"/>
  <c r="D229" i="1"/>
  <c r="D230" i="1"/>
  <c r="C231" i="1"/>
  <c r="F232" i="1"/>
  <c r="G232" i="1"/>
  <c r="G240" i="1" s="1"/>
  <c r="H232" i="1"/>
  <c r="H240" i="1" s="1"/>
  <c r="I232" i="1"/>
  <c r="I240" i="1" s="1"/>
  <c r="J232" i="1"/>
  <c r="J240" i="1" s="1"/>
  <c r="F233" i="1"/>
  <c r="F237" i="1" s="1"/>
  <c r="G233" i="1"/>
  <c r="G237" i="1" s="1"/>
  <c r="H233" i="1"/>
  <c r="H237" i="1" s="1"/>
  <c r="I233" i="1"/>
  <c r="I237" i="1" s="1"/>
  <c r="J233" i="1"/>
  <c r="J237" i="1" s="1"/>
  <c r="F234" i="1"/>
  <c r="F238" i="1" s="1"/>
  <c r="G234" i="1"/>
  <c r="H234" i="1"/>
  <c r="I234" i="1"/>
  <c r="J234" i="1"/>
  <c r="F235" i="1"/>
  <c r="G235" i="1"/>
  <c r="H235" i="1"/>
  <c r="H239" i="1" s="1"/>
  <c r="I235" i="1"/>
  <c r="I239" i="1" s="1"/>
  <c r="J235" i="1"/>
  <c r="J239" i="1" s="1"/>
  <c r="D248" i="1"/>
  <c r="D249" i="1"/>
  <c r="C250" i="1"/>
  <c r="F251" i="1"/>
  <c r="G251" i="1"/>
  <c r="H251" i="1"/>
  <c r="I251" i="1"/>
  <c r="J251" i="1"/>
  <c r="F252" i="1"/>
  <c r="G252" i="1"/>
  <c r="H252" i="1"/>
  <c r="I252" i="1"/>
  <c r="J252" i="1"/>
  <c r="F253" i="1"/>
  <c r="G253" i="1"/>
  <c r="H253" i="1"/>
  <c r="I253" i="1"/>
  <c r="J253" i="1"/>
  <c r="F254" i="1"/>
  <c r="G254" i="1"/>
  <c r="H254" i="1"/>
  <c r="I254" i="1"/>
  <c r="J254" i="1"/>
  <c r="D257" i="1"/>
  <c r="D258" i="1"/>
  <c r="D259" i="1"/>
  <c r="C260" i="1"/>
  <c r="D261" i="1"/>
  <c r="D262" i="1"/>
  <c r="D263" i="1"/>
  <c r="C264" i="1"/>
  <c r="D265" i="1"/>
  <c r="D266" i="1"/>
  <c r="D267" i="1"/>
  <c r="D269" i="1"/>
  <c r="D270" i="1"/>
  <c r="D271" i="1"/>
  <c r="C272" i="1"/>
  <c r="D273" i="1"/>
  <c r="D274" i="1"/>
  <c r="D275" i="1"/>
  <c r="C276" i="1"/>
  <c r="D277" i="1"/>
  <c r="D278" i="1"/>
  <c r="D279" i="1"/>
  <c r="C280" i="1"/>
  <c r="F281" i="1"/>
  <c r="G281" i="1"/>
  <c r="H281" i="1"/>
  <c r="I281" i="1"/>
  <c r="J281" i="1"/>
  <c r="F282" i="1"/>
  <c r="G282" i="1"/>
  <c r="H282" i="1"/>
  <c r="I282" i="1"/>
  <c r="J282" i="1"/>
  <c r="F283" i="1"/>
  <c r="G283" i="1"/>
  <c r="H283" i="1"/>
  <c r="I283" i="1"/>
  <c r="J283" i="1"/>
  <c r="F284" i="1"/>
  <c r="G284" i="1"/>
  <c r="H284" i="1"/>
  <c r="I284" i="1"/>
  <c r="J284" i="1"/>
  <c r="D286" i="1"/>
  <c r="D287" i="1"/>
  <c r="D288" i="1"/>
  <c r="C289" i="1"/>
  <c r="D290" i="1"/>
  <c r="D291" i="1"/>
  <c r="D292" i="1"/>
  <c r="C293" i="1"/>
  <c r="D294" i="1"/>
  <c r="D295" i="1"/>
  <c r="D296" i="1"/>
  <c r="C297" i="1"/>
  <c r="D298" i="1"/>
  <c r="D299" i="1"/>
  <c r="D300" i="1"/>
  <c r="C301" i="1"/>
  <c r="D302" i="1"/>
  <c r="D303" i="1"/>
  <c r="D304" i="1"/>
  <c r="C305" i="1"/>
  <c r="C309" i="1" s="1"/>
  <c r="F306" i="1"/>
  <c r="G306" i="1"/>
  <c r="H306" i="1"/>
  <c r="I306" i="1"/>
  <c r="J306" i="1"/>
  <c r="F307" i="1"/>
  <c r="G307" i="1"/>
  <c r="H307" i="1"/>
  <c r="I307" i="1"/>
  <c r="J307" i="1"/>
  <c r="F308" i="1"/>
  <c r="G308" i="1"/>
  <c r="H308" i="1"/>
  <c r="I308" i="1"/>
  <c r="J308" i="1"/>
  <c r="F309" i="1"/>
  <c r="G309" i="1"/>
  <c r="H309" i="1"/>
  <c r="I309" i="1"/>
  <c r="J309" i="1"/>
  <c r="D311" i="1"/>
  <c r="D312" i="1"/>
  <c r="D313" i="1"/>
  <c r="C314" i="1"/>
  <c r="D315" i="1"/>
  <c r="D316" i="1"/>
  <c r="D317" i="1"/>
  <c r="C318" i="1"/>
  <c r="D319" i="1"/>
  <c r="D320" i="1"/>
  <c r="D321" i="1"/>
  <c r="C322" i="1"/>
  <c r="D323" i="1"/>
  <c r="D324" i="1"/>
  <c r="D325" i="1"/>
  <c r="C326" i="1"/>
  <c r="D327" i="1"/>
  <c r="D328" i="1"/>
  <c r="D329" i="1"/>
  <c r="C330" i="1"/>
  <c r="D331" i="1"/>
  <c r="D332" i="1"/>
  <c r="D333" i="1"/>
  <c r="C334" i="1"/>
  <c r="D335" i="1"/>
  <c r="D336" i="1"/>
  <c r="D337" i="1"/>
  <c r="C338" i="1"/>
  <c r="D339" i="1"/>
  <c r="D340" i="1"/>
  <c r="D341" i="1"/>
  <c r="C342" i="1"/>
  <c r="D343" i="1"/>
  <c r="D344" i="1"/>
  <c r="D345" i="1"/>
  <c r="C346" i="1"/>
  <c r="D347" i="1"/>
  <c r="D348" i="1"/>
  <c r="D349" i="1"/>
  <c r="C350" i="1"/>
  <c r="F351" i="1"/>
  <c r="G351" i="1"/>
  <c r="H351" i="1"/>
  <c r="I351" i="1"/>
  <c r="J351" i="1"/>
  <c r="F352" i="1"/>
  <c r="G352" i="1"/>
  <c r="H352" i="1"/>
  <c r="I352" i="1"/>
  <c r="J352" i="1"/>
  <c r="F353" i="1"/>
  <c r="G353" i="1"/>
  <c r="H353" i="1"/>
  <c r="I353" i="1"/>
  <c r="J353" i="1"/>
  <c r="F354" i="1"/>
  <c r="G354" i="1"/>
  <c r="H354" i="1"/>
  <c r="I354" i="1"/>
  <c r="J354" i="1"/>
  <c r="D356" i="1"/>
  <c r="D357" i="1"/>
  <c r="D358" i="1"/>
  <c r="C359" i="1"/>
  <c r="D360" i="1"/>
  <c r="D361" i="1"/>
  <c r="D362" i="1"/>
  <c r="C363" i="1"/>
  <c r="F364" i="1"/>
  <c r="G364" i="1"/>
  <c r="H364" i="1"/>
  <c r="I364" i="1"/>
  <c r="J364" i="1"/>
  <c r="F365" i="1"/>
  <c r="G365" i="1"/>
  <c r="H365" i="1"/>
  <c r="I365" i="1"/>
  <c r="J365" i="1"/>
  <c r="F366" i="1"/>
  <c r="G366" i="1"/>
  <c r="H366" i="1"/>
  <c r="I366" i="1"/>
  <c r="J366" i="1"/>
  <c r="F367" i="1"/>
  <c r="G367" i="1"/>
  <c r="H367" i="1"/>
  <c r="I367" i="1"/>
  <c r="J367" i="1"/>
  <c r="D369" i="1"/>
  <c r="D370" i="1"/>
  <c r="D371" i="1"/>
  <c r="C372" i="1"/>
  <c r="D373" i="1"/>
  <c r="D374" i="1"/>
  <c r="D375" i="1"/>
  <c r="C376" i="1"/>
  <c r="D377" i="1"/>
  <c r="D378" i="1"/>
  <c r="D379" i="1"/>
  <c r="C380" i="1"/>
  <c r="D381" i="1"/>
  <c r="D382" i="1"/>
  <c r="D383" i="1"/>
  <c r="C384" i="1"/>
  <c r="D385" i="1"/>
  <c r="D386" i="1"/>
  <c r="D387" i="1"/>
  <c r="C388" i="1"/>
  <c r="D389" i="1"/>
  <c r="D390" i="1"/>
  <c r="D391" i="1"/>
  <c r="C392" i="1"/>
  <c r="D393" i="1"/>
  <c r="D394" i="1"/>
  <c r="D395" i="1"/>
  <c r="C396" i="1"/>
  <c r="D397" i="1"/>
  <c r="D398" i="1"/>
  <c r="D399" i="1"/>
  <c r="C400" i="1"/>
  <c r="D401" i="1"/>
  <c r="D402" i="1"/>
  <c r="D403" i="1"/>
  <c r="C404" i="1"/>
  <c r="D405" i="1"/>
  <c r="D406" i="1"/>
  <c r="D407" i="1"/>
  <c r="C408" i="1"/>
  <c r="D409" i="1"/>
  <c r="D410" i="1"/>
  <c r="D411" i="1"/>
  <c r="C412" i="1"/>
  <c r="D413" i="1"/>
  <c r="D414" i="1"/>
  <c r="D415" i="1"/>
  <c r="C416" i="1"/>
  <c r="D417" i="1"/>
  <c r="D418" i="1"/>
  <c r="D419" i="1"/>
  <c r="C420" i="1"/>
  <c r="D421" i="1"/>
  <c r="D422" i="1"/>
  <c r="D423" i="1"/>
  <c r="C424" i="1"/>
  <c r="D425" i="1"/>
  <c r="D426" i="1"/>
  <c r="D427" i="1"/>
  <c r="C428" i="1"/>
  <c r="D429" i="1"/>
  <c r="D430" i="1"/>
  <c r="D431" i="1"/>
  <c r="C432" i="1"/>
  <c r="F433" i="1"/>
  <c r="G433" i="1"/>
  <c r="H433" i="1"/>
  <c r="I433" i="1"/>
  <c r="J433" i="1"/>
  <c r="F434" i="1"/>
  <c r="G434" i="1"/>
  <c r="H434" i="1"/>
  <c r="I434" i="1"/>
  <c r="J434" i="1"/>
  <c r="F435" i="1"/>
  <c r="G435" i="1"/>
  <c r="H435" i="1"/>
  <c r="I435" i="1"/>
  <c r="J435" i="1"/>
  <c r="F436" i="1"/>
  <c r="G436" i="1"/>
  <c r="H436" i="1"/>
  <c r="I436" i="1"/>
  <c r="J436" i="1"/>
  <c r="F440" i="1" l="1"/>
  <c r="J243" i="1"/>
  <c r="G241" i="1"/>
  <c r="I243" i="1"/>
  <c r="I244" i="1"/>
  <c r="H243" i="1"/>
  <c r="J244" i="1"/>
  <c r="J241" i="1"/>
  <c r="I241" i="1"/>
  <c r="H244" i="1"/>
  <c r="F241" i="1"/>
  <c r="C30" i="1"/>
  <c r="H241" i="1"/>
  <c r="F242" i="1"/>
  <c r="G244" i="1"/>
  <c r="C224" i="1"/>
  <c r="C105" i="1"/>
  <c r="C101" i="1"/>
  <c r="C87" i="1"/>
  <c r="C71" i="1"/>
  <c r="C196" i="1"/>
  <c r="C194" i="1"/>
  <c r="C178" i="1"/>
  <c r="C174" i="1"/>
  <c r="C166" i="1"/>
  <c r="C161" i="1"/>
  <c r="C157" i="1"/>
  <c r="C149" i="1"/>
  <c r="C145" i="1"/>
  <c r="C141" i="1"/>
  <c r="C133" i="1"/>
  <c r="C129" i="1"/>
  <c r="C125" i="1"/>
  <c r="C117" i="1"/>
  <c r="C113" i="1"/>
  <c r="C109" i="1"/>
  <c r="C42" i="1"/>
  <c r="C22" i="1"/>
  <c r="C61" i="1"/>
  <c r="C335" i="1"/>
  <c r="C323" i="1"/>
  <c r="C319" i="1"/>
  <c r="C315" i="1"/>
  <c r="C311" i="1"/>
  <c r="C302" i="1"/>
  <c r="C298" i="1"/>
  <c r="C290" i="1"/>
  <c r="C277" i="1"/>
  <c r="C425" i="1"/>
  <c r="C421" i="1"/>
  <c r="C417" i="1"/>
  <c r="C413" i="1"/>
  <c r="C409" i="1"/>
  <c r="C393" i="1"/>
  <c r="C389" i="1"/>
  <c r="C385" i="1"/>
  <c r="C381" i="1"/>
  <c r="C377" i="1"/>
  <c r="C360" i="1"/>
  <c r="C356" i="1"/>
  <c r="D353" i="1"/>
  <c r="D282" i="1"/>
  <c r="C273" i="1"/>
  <c r="C269" i="1"/>
  <c r="C247" i="1"/>
  <c r="C235" i="1"/>
  <c r="D232" i="1"/>
  <c r="C228" i="1"/>
  <c r="C38" i="1"/>
  <c r="C26" i="1"/>
  <c r="C367" i="1"/>
  <c r="D283" i="1"/>
  <c r="D434" i="1"/>
  <c r="C405" i="1"/>
  <c r="C373" i="1"/>
  <c r="D351" i="1"/>
  <c r="C339" i="1"/>
  <c r="C216" i="1"/>
  <c r="C79" i="1"/>
  <c r="C34" i="1"/>
  <c r="C240" i="1"/>
  <c r="I438" i="1"/>
  <c r="G438" i="1"/>
  <c r="D237" i="1"/>
  <c r="D306" i="1"/>
  <c r="C294" i="1"/>
  <c r="C286" i="1"/>
  <c r="D253" i="1"/>
  <c r="D233" i="1"/>
  <c r="C208" i="1"/>
  <c r="C200" i="1"/>
  <c r="D191" i="1"/>
  <c r="D183" i="1"/>
  <c r="C153" i="1"/>
  <c r="C137" i="1"/>
  <c r="C98" i="1"/>
  <c r="D95" i="1"/>
  <c r="J440" i="1"/>
  <c r="C436" i="1"/>
  <c r="D433" i="1"/>
  <c r="C429" i="1"/>
  <c r="C401" i="1"/>
  <c r="C397" i="1"/>
  <c r="C369" i="1"/>
  <c r="F441" i="1"/>
  <c r="C347" i="1"/>
  <c r="C343" i="1"/>
  <c r="D308" i="1"/>
  <c r="D281" i="1"/>
  <c r="C265" i="1"/>
  <c r="C261" i="1"/>
  <c r="C257" i="1"/>
  <c r="D251" i="1"/>
  <c r="C220" i="1"/>
  <c r="D193" i="1"/>
  <c r="J441" i="1"/>
  <c r="D97" i="1"/>
  <c r="D96" i="1"/>
  <c r="C67" i="1"/>
  <c r="C46" i="1"/>
  <c r="H440" i="1"/>
  <c r="F438" i="1"/>
  <c r="D59" i="1"/>
  <c r="D435" i="1"/>
  <c r="D352" i="1"/>
  <c r="G439" i="1"/>
  <c r="C212" i="1"/>
  <c r="C204" i="1"/>
  <c r="H441" i="1"/>
  <c r="C170" i="1"/>
  <c r="C121" i="1"/>
  <c r="F240" i="1"/>
  <c r="F244" i="1" s="1"/>
  <c r="G239" i="1"/>
  <c r="G243" i="1" s="1"/>
  <c r="C331" i="1"/>
  <c r="C327" i="1"/>
  <c r="D307" i="1"/>
  <c r="C284" i="1"/>
  <c r="C254" i="1"/>
  <c r="D192" i="1"/>
  <c r="C187" i="1"/>
  <c r="D184" i="1"/>
  <c r="I440" i="1"/>
  <c r="C63" i="1"/>
  <c r="C50" i="1"/>
  <c r="C18" i="1"/>
  <c r="C54" i="1"/>
  <c r="D60" i="1"/>
  <c r="I441" i="1"/>
  <c r="H439" i="1"/>
  <c r="G441" i="1"/>
  <c r="G440" i="1"/>
  <c r="C354" i="1"/>
  <c r="J439" i="1"/>
  <c r="F439" i="1"/>
  <c r="H438" i="1"/>
  <c r="D58" i="1"/>
  <c r="I439" i="1"/>
  <c r="J438" i="1"/>
  <c r="D252" i="1"/>
  <c r="C244" i="1" l="1"/>
  <c r="D241" i="1"/>
  <c r="G242" i="1" s="1"/>
  <c r="D243" i="1"/>
  <c r="C281" i="1"/>
  <c r="C191" i="1"/>
  <c r="C433" i="1"/>
  <c r="J442" i="1"/>
  <c r="C232" i="1"/>
  <c r="C95" i="1"/>
  <c r="C251" i="1"/>
  <c r="C306" i="1"/>
  <c r="C182" i="1"/>
  <c r="C351" i="1"/>
  <c r="G442" i="1"/>
  <c r="F442" i="1"/>
  <c r="H442" i="1"/>
  <c r="D440" i="1"/>
  <c r="D439" i="1"/>
  <c r="C58" i="1"/>
  <c r="I442" i="1"/>
  <c r="C441" i="1"/>
  <c r="D438" i="1"/>
  <c r="C438" i="1" l="1"/>
  <c r="F443" i="1"/>
</calcChain>
</file>

<file path=xl/comments1.xml><?xml version="1.0" encoding="utf-8"?>
<comments xmlns="http://schemas.openxmlformats.org/spreadsheetml/2006/main">
  <authors>
    <author/>
  </authors>
  <commentList>
    <comment ref="B373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Исток -конкурс 2009 проектирование. Взято из ТЗ по конкурсу Исток</t>
        </r>
      </text>
    </comment>
    <comment ref="B381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Платан</t>
        </r>
      </text>
    </comment>
    <comment ref="B385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Платан</t>
        </r>
      </text>
    </comment>
    <comment ref="B389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СКБ ИРЭ РАН (Абрамов)</t>
        </r>
      </text>
    </comment>
    <comment ref="B397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СТК "СОЮЗ"</t>
        </r>
      </text>
    </comment>
    <comment ref="B401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Бекап-Трейдинг</t>
        </r>
      </text>
    </comment>
    <comment ref="B405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ИРЭ-Полюс</t>
        </r>
      </text>
    </comment>
    <comment ref="B409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Магратеп</t>
        </r>
      </text>
    </comment>
    <comment ref="B413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10"/>
            <color indexed="8"/>
            <rFont val="Tahoma"/>
            <family val="2"/>
            <charset val="204"/>
          </rPr>
          <t>Випс-Мед</t>
        </r>
      </text>
    </comment>
    <comment ref="B417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8"/>
            <color indexed="8"/>
            <rFont val="Tahoma"/>
            <family val="2"/>
            <charset val="204"/>
          </rPr>
          <t>Лазерпак</t>
        </r>
      </text>
    </comment>
    <comment ref="B421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8"/>
            <color indexed="8"/>
            <rFont val="Tahoma"/>
            <family val="2"/>
            <charset val="204"/>
          </rPr>
          <t>Лазерпак</t>
        </r>
      </text>
    </comment>
    <comment ref="B425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8"/>
            <color indexed="8"/>
            <rFont val="Tahoma"/>
            <family val="2"/>
            <charset val="204"/>
          </rPr>
          <t>Лазерпак</t>
        </r>
      </text>
    </comment>
    <comment ref="B429" authorId="0">
      <text>
        <r>
          <rPr>
            <b/>
            <sz val="8"/>
            <color indexed="8"/>
            <rFont val="Tahoma"/>
            <family val="2"/>
            <charset val="204"/>
          </rPr>
          <t xml:space="preserve">Оксана:
</t>
        </r>
        <r>
          <rPr>
            <sz val="8"/>
            <color indexed="8"/>
            <rFont val="Tahoma"/>
            <family val="2"/>
            <charset val="204"/>
          </rPr>
          <t>Лазерпак</t>
        </r>
      </text>
    </comment>
  </commentList>
</comments>
</file>

<file path=xl/sharedStrings.xml><?xml version="1.0" encoding="utf-8"?>
<sst xmlns="http://schemas.openxmlformats.org/spreadsheetml/2006/main" count="656" uniqueCount="201">
  <si>
    <t>Приложение</t>
  </si>
  <si>
    <t>к постановлению администрации города</t>
  </si>
  <si>
    <t>от ___________________ № _________</t>
  </si>
  <si>
    <t>Программные  мероприятия</t>
  </si>
  <si>
    <t>«Обеспечение развития города Фрязино как наукограда                                                                                                                                                                                            Российской Федерации на 2013-2017 годы»</t>
  </si>
  <si>
    <t>ФБ-</t>
  </si>
  <si>
    <t>средства из федерального бюджета</t>
  </si>
  <si>
    <t>ОБ-</t>
  </si>
  <si>
    <t>средства из областного бюджета</t>
  </si>
  <si>
    <t>МБ-</t>
  </si>
  <si>
    <t>средства из местного бюджета</t>
  </si>
  <si>
    <t>И-</t>
  </si>
  <si>
    <t>иные источники финансирования</t>
  </si>
  <si>
    <t>тыс. руб.</t>
  </si>
  <si>
    <t>№ п/п</t>
  </si>
  <si>
    <t>Наименование проекта</t>
  </si>
  <si>
    <t>ВСЕГО по источникам финансирования</t>
  </si>
  <si>
    <t>Финансирование выполнения программы по годам</t>
  </si>
  <si>
    <t>Раздел  "Развитие и поддержка социальной инфраструктуры наукоградов"</t>
  </si>
  <si>
    <t>1. Капитальное строительство</t>
  </si>
  <si>
    <t>1.  Капитальное строительство</t>
  </si>
  <si>
    <t>1.1.</t>
  </si>
  <si>
    <t>Создание производственной базы инновационного территориального кластера "Фрязино" (ФГУП "НПП "Исток") по направлению сверхвысокочастотной электроники, радиолокации и телекоммуникаций</t>
  </si>
  <si>
    <t>ФБ</t>
  </si>
  <si>
    <t>ОБ</t>
  </si>
  <si>
    <t>МБ</t>
  </si>
  <si>
    <t>И</t>
  </si>
  <si>
    <t>1.2.</t>
  </si>
  <si>
    <t>Создание производственной базы инновационного территориального кластера "Фрязино" и технопарка "Фотоника" (ООО "НТО "ИРЭ-Полюс") по выпуску волоконных лазеров, телекоммуникационных систем и медицинского оборудования</t>
  </si>
  <si>
    <t>1.3.</t>
  </si>
  <si>
    <t>Строительство  Культурно-досугового центра по адресу: Московская область, г. Фрязино, пересечение  ул. Советская и проспекта Мира, вблизи дома №7 по проспекту Мира</t>
  </si>
  <si>
    <t>1.4.</t>
  </si>
  <si>
    <t>Проектирование и строительство городского ЗАГСа с гостиницей  и паркингом площадью 2,6 тыс. м2 (Общественно -деловой центр)</t>
  </si>
  <si>
    <t>1.5.</t>
  </si>
  <si>
    <t xml:space="preserve">Строительство транспортной развязки на муниципальной  территории набережной реки Любосеевка  с выходом на проспект Мира </t>
  </si>
  <si>
    <t>1.6.</t>
  </si>
  <si>
    <t>Жилищное строительство</t>
  </si>
  <si>
    <t>1.7.</t>
  </si>
  <si>
    <t xml:space="preserve">Подготовка проектной документации по планировке территории улиц в городе на площади 47,2 га </t>
  </si>
  <si>
    <t>1.8.</t>
  </si>
  <si>
    <t>Оформление исходно-разрешительной документации, проектирование и строительство ледового дворца  спорта по адресу: Московская область, г. Фрязино, ул. Комсомольская</t>
  </si>
  <si>
    <t>1.9.</t>
  </si>
  <si>
    <t>Проектирование и строительство физкультурно-оздоровительного комплекса с плавательным бассейном</t>
  </si>
  <si>
    <t>ИТОГО по направлению:</t>
  </si>
  <si>
    <t>2. Развитие системы образования</t>
  </si>
  <si>
    <t>2.1.</t>
  </si>
  <si>
    <t>Реконструкция детского сада  (бывшая ДШИ) по адресу: Спортивный проезд, д.4</t>
  </si>
  <si>
    <t>2.2.</t>
  </si>
  <si>
    <t>Создание инновационного общеобразовательного учреждения-центр профильной подготовки школьников на базе муниципального общеобразовательного учреждения средняя общеобразовательная школа №2 с углубленным изучением отдельных предметов.</t>
  </si>
  <si>
    <t>2.3.</t>
  </si>
  <si>
    <t>Формирование спортивно-оздоровительного комплекса  на базе муниципального  общеобразовательного учреждения средняя общеобразовательная школа №1 с углубленным изучением отдельных предметов</t>
  </si>
  <si>
    <t>2.4.</t>
  </si>
  <si>
    <t>"Лицей-социально-культурный центр" - центр по развитию общего  и дополнительного образования детей - создание комплексного социокультурного центра в микрорайоне на базе муниципального общеобразовательного учреждения лицей</t>
  </si>
  <si>
    <t>2.5.</t>
  </si>
  <si>
    <t>"Гимназия -ресурсный центр по внедрению инновационных технологий гуманитарного образования"-развитие  исследовательско-проектных технологий в условиях реализации концепции профильного  образования на базе муниципального общеобразовательного учреждения гимназия</t>
  </si>
  <si>
    <t>2.6.</t>
  </si>
  <si>
    <t>Реализация проекта "Школа. ВУЗ. Карьера". Создание единого  центра развития человеческих ресурсов для самоопределения школьников в условиях рыночной экономики</t>
  </si>
  <si>
    <t>2.7.</t>
  </si>
  <si>
    <t>Реализация президентской инициативы  "Наша новая школа". Создание муниципального центра для развития способностей детей "Одаренные дети"</t>
  </si>
  <si>
    <t>2.8.</t>
  </si>
  <si>
    <t xml:space="preserve">"Реконструкция  здания городской общеобразовательной школы № 3"   </t>
  </si>
  <si>
    <t>3. Развитие системы здравоохранения,  физкультуры  и спорта</t>
  </si>
  <si>
    <t xml:space="preserve">Здравоохранение, физкультура и спорт </t>
  </si>
  <si>
    <t>3.1.</t>
  </si>
  <si>
    <t xml:space="preserve">Приобретение медицинского оборудования для укрепления материально-технической базы  здравоохранения </t>
  </si>
  <si>
    <t>3.2.</t>
  </si>
  <si>
    <t>Приобретение медицинской мебели для корпусов после капитального ремонта (хирургический корпус, взрослая поликлиника) МУЗ "Центральная городская больница им. М.В. Гольца"</t>
  </si>
  <si>
    <t>3.3.</t>
  </si>
  <si>
    <t>Капитальный ремонт  инфекционного корпуса МУЗ "Центральная городская больница им. М.В. Гольца"</t>
  </si>
  <si>
    <t>3.4.</t>
  </si>
  <si>
    <t>Капитальный ремонт родильного дома МУЗ "Центральная городская больница им. М.В. Гольца"</t>
  </si>
  <si>
    <t>3.5.</t>
  </si>
  <si>
    <t>Облицовка внешних стен хирургического корпуса МУЗ "Центральная городская больница им. М.В. Гольца"</t>
  </si>
  <si>
    <t>3.6.</t>
  </si>
  <si>
    <t>Капитальный ремонт детской поликлиники МУЗ "Центральная городская больница им. М.В. Гольца"</t>
  </si>
  <si>
    <t>3.7.</t>
  </si>
  <si>
    <t>Приобретение автотранспорта для  МУЗ "Центральная городская больница им. М.В. Гольца"</t>
  </si>
  <si>
    <t>3.8.</t>
  </si>
  <si>
    <t>Капитальный ремонт гаража МУЗ "Центральная городская больница им. М.В. Гольца"</t>
  </si>
  <si>
    <t>3.9.</t>
  </si>
  <si>
    <t xml:space="preserve">Капитальный ремонт прачечной МУЗ "Центральная городская больница им. М.В. Гольца" </t>
  </si>
  <si>
    <t>3.10.</t>
  </si>
  <si>
    <t>Приобретение оборудования  для прачечной МУЗ "Центральная городская больница им. М.В. Гольца"</t>
  </si>
  <si>
    <t>3.11.</t>
  </si>
  <si>
    <t>Капитальный ремонт ПАО МУЗ "Центральная городская больница им. М.В. Гольца"</t>
  </si>
  <si>
    <t>3.12.</t>
  </si>
  <si>
    <t>Приобретение медицинской мебели для детской поликлиники , роддома, инфекционного корпуса и патологоанатомического  отделения  МУЗ "Центральная городская больница им. М.В. Гольца"</t>
  </si>
  <si>
    <t>3.13.</t>
  </si>
  <si>
    <t>3.14.</t>
  </si>
  <si>
    <t>3.15.</t>
  </si>
  <si>
    <t xml:space="preserve">Приобретение соответствующего оборудования МАУЗ "Фрязинская стоматологическая поликлиника"с использованием нанотехнологий для оказания качественной терапевтической  стоматологической помощи </t>
  </si>
  <si>
    <t>3.16.</t>
  </si>
  <si>
    <t xml:space="preserve"> Приобретение соответствующего оборудования МАУЗ "Фрязинская стоматологическая поликлиника" для  внедрения электронных услуг в учреждении </t>
  </si>
  <si>
    <t xml:space="preserve">Физкультура и спорт </t>
  </si>
  <si>
    <t>3.17.</t>
  </si>
  <si>
    <t>Ремонт спортивного корпуса МУ "ФОЦ "Олимп" г.Фрязино", приобретение оборудования и механизмов для содержания стадиона</t>
  </si>
  <si>
    <t>3.18.</t>
  </si>
  <si>
    <t>Приобретение спортивного инвентаря и механизмов для МОУ ДОД "КДЮСШ г. Фрязино"</t>
  </si>
  <si>
    <t>3.19.</t>
  </si>
  <si>
    <t>Строительство футбольного поля с искусственным покрытием</t>
  </si>
  <si>
    <t>3.20.</t>
  </si>
  <si>
    <t>Проведение проектно-изыскательских работ и строительство Физкультурно-оздоровительного комплекса каркасно-надувного типа для МОУ ДОД "КДЮСШ г. Фрязино"</t>
  </si>
  <si>
    <t>4. Развитие молодежной политики</t>
  </si>
  <si>
    <t>4.1.</t>
  </si>
  <si>
    <t>Проектирование, строительство  и оснащение оборудованием инновационного молодежного центра</t>
  </si>
  <si>
    <t>5. Развитие культуры и искусства</t>
  </si>
  <si>
    <t>5.1.</t>
  </si>
  <si>
    <t>Проектирование, строительство и оснащение оборудованием юношеской библиотеки</t>
  </si>
  <si>
    <t>5.2.</t>
  </si>
  <si>
    <t>Создание "виртуального музея-выставки" в МУ "Культурный центр г. Фрязино"</t>
  </si>
  <si>
    <t>5.3.</t>
  </si>
  <si>
    <t>5.4.</t>
  </si>
  <si>
    <t>Капитальный ремонт  и приобретение оборудования  для библиотек города</t>
  </si>
  <si>
    <t>5.5.</t>
  </si>
  <si>
    <t>Материально-техническое оснащение учреждений культуры</t>
  </si>
  <si>
    <t>5.6.</t>
  </si>
  <si>
    <t>Приобретение сборно-разборной сцены для  проведения культурно-массовых мероприятий в весенне-летний период</t>
  </si>
  <si>
    <t>5.7.</t>
  </si>
  <si>
    <t>Проведение ремонтных работ в помещениях "Клуба "Ровесник" по адресу: проспект Десантников, 11 и ул. Нахимова, д.27</t>
  </si>
  <si>
    <t>5.8.</t>
  </si>
  <si>
    <t>Проведение ремонтных работ в помещениях 2 и 3 этажей МУ "Дворец культуры "Исток" г. Фрязино</t>
  </si>
  <si>
    <t>5.9.</t>
  </si>
  <si>
    <t>Проведение капитального ремонта кровли МУ "Центр культуры и досуга "Факел" г. Фрязино</t>
  </si>
  <si>
    <t>Раздел  "Создание единой информационной среды наукограда"</t>
  </si>
  <si>
    <t>1. Развитие информационной среды города</t>
  </si>
  <si>
    <t>Модернизация волоконно-оптической  мультисервисной  сети и городской системы видеонаблюдения</t>
  </si>
  <si>
    <t>Раздел  " Развитие и поддержка инженерной инфраструктуры города"</t>
  </si>
  <si>
    <t>1. Развитие городской теплосети</t>
  </si>
  <si>
    <t>Реконструкция тепловых сетей от ж/д №2а по ул. Советская до школы №1</t>
  </si>
  <si>
    <t xml:space="preserve">Реконструкция котельной </t>
  </si>
  <si>
    <t>Реконструкция тепловых сетей от УТ-299 до УТ-300 по ул. 60 лет СССР (вынос сетей из зоны строительства детского сада).</t>
  </si>
  <si>
    <t>Реконструкция тепловых сетей от котельной №14 до ул. Нахимова, 17</t>
  </si>
  <si>
    <t>Реконструкция котельной №11</t>
  </si>
  <si>
    <t xml:space="preserve">1.6. </t>
  </si>
  <si>
    <t>Реконструкция внутренней  системы газоснабжения котельной №15</t>
  </si>
  <si>
    <t>2. Развитие системы ЖКХ и городского хозяйства</t>
  </si>
  <si>
    <t>Текущий ремонт и содержание внутриквартальных дорог и тротуаров</t>
  </si>
  <si>
    <t>Обустройство малыми архитектурными формами и игровыми комплексами детских площадок</t>
  </si>
  <si>
    <t>Ремонт фасадов, межпанельных швов, внутриквартальных коммуникаций в муниципальных домах</t>
  </si>
  <si>
    <t>Ремонт подъездов в жилых домах</t>
  </si>
  <si>
    <t>Ремонт системы внутридомового электроснабжения</t>
  </si>
  <si>
    <t>3. Развитие сети водоснабжения и канализования</t>
  </si>
  <si>
    <t>Проектирование и реконструкция ВЗУ 1,2,4,5</t>
  </si>
  <si>
    <t>Проектирование и бурение 5-ти новых скважин на ВЗУ города в связи с большим износом существующих</t>
  </si>
  <si>
    <t>Проектирование и реконструкция КНС "Чижово", "Микрорайон", "Пушкинская", "Московская"</t>
  </si>
  <si>
    <t>Проектирование и строительство напорного коллектора dy-800мм от КНС "Московская" до КГ  РТС</t>
  </si>
  <si>
    <t>Проектирование и строительство напорного коллектора dy-600мм от КНС "Чижово" до КГ  РТС</t>
  </si>
  <si>
    <t>Реконструкция и капитальный ремонт водопроводных сетей города</t>
  </si>
  <si>
    <t>Реконструкция  и капитальный ремонт канализационных  сетей  города</t>
  </si>
  <si>
    <t>Приобретение нового оборудования и спецтехники</t>
  </si>
  <si>
    <t xml:space="preserve">Проектирование и строительство двух ниток напорного канализационного коллектора пропускной способностью 350 куб.м/час от КНС до камеры гашения в районе поселка РТС </t>
  </si>
  <si>
    <t>Реконструкция городской канализационной насосной станции (КНС-0,87) по пр. Мира, стр.3.</t>
  </si>
  <si>
    <t>4.  Развитие сети электроснабжения города</t>
  </si>
  <si>
    <t>Внедрение новых технологий  передачи, распределения и учета электроэнергии</t>
  </si>
  <si>
    <t>4.2.</t>
  </si>
  <si>
    <t>Проведение капитального ремонта сетей и систем управления</t>
  </si>
  <si>
    <t>Раздел  " Развитие и поддержка инновационной инфраструктуры города"</t>
  </si>
  <si>
    <t>Проекты научных исследований (прикладных и фундаментальных) в области  сверхвысокочастотной электроники и телекоммуникационных  систем связи</t>
  </si>
  <si>
    <t>Проекты научных исследований   в области волоконных лазеров, телекоммуникаций, лазерных технологий  медицинского оборудования и лазерного машиностроения</t>
  </si>
  <si>
    <t>Разработка и производство сверхвысоковакуумного  технологического оборудования</t>
  </si>
  <si>
    <t>Разработка и изготовление  опытно-промышленной установки для обработки  материалов и изделий посредством СВЧ нагрева</t>
  </si>
  <si>
    <t>Внедрение методов и принципов технологии "Бережливое производство</t>
  </si>
  <si>
    <t>Развитие технологий и организации производства жизненно необходимых импортозаменяющих лекарственных средств, в том числе, биотехнологического  производства иммуномодулятора  и противовирусных лекарственных средств</t>
  </si>
  <si>
    <t>Разработка и внедрение дистанционной беспроводной  многофункциональной системы  управления освещением  для жилых домов, промышленных и сельскохозяйственных объектов</t>
  </si>
  <si>
    <t>Разработка полупроводниковой компонентной базы для силовой электроники</t>
  </si>
  <si>
    <t>Разработка  модификаций 5- координатного  электроэрозионного станка для обработки материалов с разрешением менее 100 микрон</t>
  </si>
  <si>
    <t>1.10.</t>
  </si>
  <si>
    <t>Разработка технологии изготовления композитных панелей для  бронированной техники и средств  индивидуализации</t>
  </si>
  <si>
    <t>1.11.</t>
  </si>
  <si>
    <t xml:space="preserve"> Разработка   урофлоуметрических приборов   для компьютерной урологии  и компьютерной уродинамической системы</t>
  </si>
  <si>
    <t>1.12.</t>
  </si>
  <si>
    <t>Разработка фотолюминесцентных материалов  для перспективных устройств освещения, дисплейной и цифровой  подсветки рентгеночувствительных панелей.</t>
  </si>
  <si>
    <t>1.13.</t>
  </si>
  <si>
    <t>Проведение международных конференций и школ-семинаров для молодёжи  "Основы финслеровой геометрии и её приложения"</t>
  </si>
  <si>
    <t>1.14.</t>
  </si>
  <si>
    <t>Фундаментальные  и прикладные исследования в области  физики материалов, наноэлектроники, радиотехники и радиолокации, информатики</t>
  </si>
  <si>
    <t>1.15.</t>
  </si>
  <si>
    <t>Разработка методов контроля параметров состояния экологии и энергоресурса на рабочих местах</t>
  </si>
  <si>
    <t>1.16.</t>
  </si>
  <si>
    <t>Разработка цифровых звукоусиливающих приборов для слабослышащих людей</t>
  </si>
  <si>
    <t>2013 г.</t>
  </si>
  <si>
    <t>2014 г.</t>
  </si>
  <si>
    <t>2015 г.</t>
  </si>
  <si>
    <t>2016 г.</t>
  </si>
  <si>
    <t>2017 г.</t>
  </si>
  <si>
    <t>ВСЕГО по программе:</t>
  </si>
  <si>
    <t>».</t>
  </si>
  <si>
    <t>ИТОГО:</t>
  </si>
  <si>
    <t>ВСЕГО:</t>
  </si>
  <si>
    <t>В том числе, финансируемых за счет средств иных  межбюджетных трансфертов на развитие наукоградов (федеральный бюджет)</t>
  </si>
  <si>
    <t>Примечание: Суммы по мероприятиям уточняются ежегодно.</t>
  </si>
  <si>
    <t>Приобретение оборудования и мебели  в Дом И.И. Иванова  и  МУ "Культурный центр Фрязино"</t>
  </si>
  <si>
    <t xml:space="preserve">                              «Приложение №1</t>
  </si>
  <si>
    <t xml:space="preserve"> к долгосрочной целевой Программе «Обеспечение развития города Фрязино                            как наукограда Российской Федерации на 2013-2017 годы»</t>
  </si>
  <si>
    <t>Создание многофункционального центра</t>
  </si>
  <si>
    <t xml:space="preserve">Приобретение соответствующего оборудования (расширение спектра услуг) МАУЗ "Фрязинская стоматологическая поликлиника" с использованием нанотехнологий для оказания качественной физиотерапевтической стоматологической помощи </t>
  </si>
  <si>
    <t xml:space="preserve">Приобретение соответствующего оборудования (расширение  спектра услуг) МАУЗ "Фрязинская стоматологическая поликлиника" с использованием наноматериалов для оказания качественной хирургической  и ортодонтической  стоматологической помощи </t>
  </si>
  <si>
    <t>6. Социальная поддержка работников бюджетной сферы</t>
  </si>
  <si>
    <t>6.1.</t>
  </si>
  <si>
    <t>-</t>
  </si>
  <si>
    <t>Улучшение жилищных условий врачей и учителей с использованием ипотечных жилищных кредитов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</si>
</sst>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\-??_р_._-;_-@_-"/>
    <numFmt numFmtId="165" formatCode="_-* #,##0.000_р_._-;\-* #,##0.000_р_._-;_-* \-???_р_._-;_-@_-"/>
    <numFmt numFmtId="166" formatCode="#,##0.00_р_."/>
    <numFmt numFmtId="167" formatCode="#,##0.0_р_."/>
  </numFmts>
  <fonts count="17" x14ac:knownFonts="1">
    <font>
      <sz val="10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13"/>
      <name val="Times New Roman"/>
      <family val="1"/>
      <charset val="204"/>
    </font>
    <font>
      <sz val="10"/>
      <color indexed="13"/>
      <name val="Arial"/>
      <family val="2"/>
      <charset val="204"/>
    </font>
    <font>
      <b/>
      <sz val="8"/>
      <color indexed="8"/>
      <name val="Tahoma"/>
      <family val="2"/>
      <charset val="204"/>
    </font>
    <font>
      <sz val="10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i/>
      <sz val="12"/>
      <name val="Times New Roman"/>
      <family val="1"/>
      <charset val="204"/>
    </font>
    <font>
      <sz val="8"/>
      <name val="Arial"/>
      <family val="2"/>
    </font>
    <font>
      <sz val="13"/>
      <name val="Times New Roman"/>
      <family val="1"/>
      <charset val="204"/>
    </font>
    <font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2" fillId="2" borderId="0" xfId="0" applyFont="1" applyFill="1"/>
    <xf numFmtId="0" fontId="3" fillId="0" borderId="0" xfId="0" applyFont="1"/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1" fillId="2" borderId="0" xfId="0" applyFont="1" applyFill="1" applyBorder="1"/>
    <xf numFmtId="0" fontId="1" fillId="0" borderId="0" xfId="0" applyFont="1"/>
    <xf numFmtId="0" fontId="6" fillId="0" borderId="0" xfId="0" applyFont="1"/>
    <xf numFmtId="0" fontId="1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/>
    <xf numFmtId="164" fontId="1" fillId="2" borderId="1" xfId="0" applyNumberFormat="1" applyFont="1" applyFill="1" applyBorder="1" applyAlignment="1"/>
    <xf numFmtId="0" fontId="1" fillId="0" borderId="0" xfId="0" applyFont="1" applyFill="1"/>
    <xf numFmtId="0" fontId="0" fillId="0" borderId="0" xfId="0" applyFill="1"/>
    <xf numFmtId="164" fontId="1" fillId="2" borderId="1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/>
    <xf numFmtId="165" fontId="1" fillId="2" borderId="1" xfId="0" applyNumberFormat="1" applyFont="1" applyFill="1" applyBorder="1" applyAlignment="1"/>
    <xf numFmtId="166" fontId="1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0" fillId="3" borderId="0" xfId="0" applyFill="1"/>
    <xf numFmtId="166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0" fontId="0" fillId="0" borderId="0" xfId="0" applyFont="1"/>
    <xf numFmtId="0" fontId="7" fillId="0" borderId="0" xfId="0" applyFont="1"/>
    <xf numFmtId="165" fontId="2" fillId="2" borderId="1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2" fillId="2" borderId="1" xfId="0" applyFont="1" applyFill="1" applyBorder="1" applyAlignment="1">
      <alignment vertical="top" wrapText="1"/>
    </xf>
    <xf numFmtId="0" fontId="1" fillId="0" borderId="2" xfId="0" applyFont="1" applyBorder="1"/>
    <xf numFmtId="0" fontId="1" fillId="0" borderId="0" xfId="0" applyFont="1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0" fillId="0" borderId="3" xfId="0" applyBorder="1"/>
    <xf numFmtId="0" fontId="1" fillId="3" borderId="0" xfId="0" applyFont="1" applyFill="1"/>
    <xf numFmtId="164" fontId="2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7" fontId="1" fillId="2" borderId="1" xfId="0" applyNumberFormat="1" applyFont="1" applyFill="1" applyBorder="1" applyAlignment="1">
      <alignment horizontal="center"/>
    </xf>
    <xf numFmtId="167" fontId="2" fillId="2" borderId="1" xfId="0" applyNumberFormat="1" applyFont="1" applyFill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/>
    <xf numFmtId="0" fontId="4" fillId="0" borderId="0" xfId="0" applyFont="1"/>
    <xf numFmtId="2" fontId="1" fillId="2" borderId="0" xfId="0" applyNumberFormat="1" applyFont="1" applyFill="1"/>
    <xf numFmtId="166" fontId="2" fillId="0" borderId="1" xfId="0" applyNumberFormat="1" applyFont="1" applyFill="1" applyBorder="1" applyAlignment="1"/>
    <xf numFmtId="0" fontId="15" fillId="2" borderId="0" xfId="0" applyFont="1" applyFill="1" applyAlignment="1">
      <alignment horizontal="left"/>
    </xf>
    <xf numFmtId="0" fontId="15" fillId="2" borderId="0" xfId="0" applyFont="1" applyFill="1" applyBorder="1" applyAlignment="1"/>
    <xf numFmtId="0" fontId="1" fillId="4" borderId="0" xfId="0" applyFont="1" applyFill="1"/>
    <xf numFmtId="0" fontId="0" fillId="4" borderId="0" xfId="0" applyFill="1"/>
    <xf numFmtId="164" fontId="2" fillId="0" borderId="1" xfId="0" applyNumberFormat="1" applyFont="1" applyFill="1" applyBorder="1" applyAlignment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horizontal="right"/>
    </xf>
    <xf numFmtId="166" fontId="1" fillId="2" borderId="8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166" fontId="1" fillId="2" borderId="7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top"/>
    </xf>
    <xf numFmtId="0" fontId="1" fillId="2" borderId="15" xfId="0" applyFont="1" applyFill="1" applyBorder="1" applyAlignment="1">
      <alignment horizontal="center" vertical="top"/>
    </xf>
    <xf numFmtId="0" fontId="1" fillId="2" borderId="16" xfId="0" applyFont="1" applyFill="1" applyBorder="1" applyAlignment="1">
      <alignment horizontal="center" vertical="top"/>
    </xf>
    <xf numFmtId="0" fontId="1" fillId="2" borderId="17" xfId="0" applyFont="1" applyFill="1" applyBorder="1" applyAlignment="1">
      <alignment horizontal="center" vertical="top"/>
    </xf>
    <xf numFmtId="0" fontId="1" fillId="0" borderId="15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vertical="top" wrapText="1"/>
    </xf>
    <xf numFmtId="164" fontId="2" fillId="2" borderId="8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164" fontId="1" fillId="2" borderId="1" xfId="0" applyNumberFormat="1" applyFont="1" applyFill="1" applyBorder="1" applyAlignment="1"/>
    <xf numFmtId="0" fontId="16" fillId="2" borderId="0" xfId="0" applyFont="1" applyFill="1" applyBorder="1" applyAlignment="1">
      <alignment horizontal="center" vertical="top"/>
    </xf>
    <xf numFmtId="0" fontId="16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1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BD1655"/>
  <sheetViews>
    <sheetView tabSelected="1" view="pageBreakPreview" topLeftCell="A416" zoomScale="75" zoomScaleSheetLayoutView="75" workbookViewId="0">
      <selection activeCell="G244" sqref="G244"/>
    </sheetView>
  </sheetViews>
  <sheetFormatPr defaultRowHeight="15.75" x14ac:dyDescent="0.25"/>
  <cols>
    <col min="1" max="1" width="4.7109375" style="1" customWidth="1"/>
    <col min="2" max="2" width="50.7109375" style="2" customWidth="1"/>
    <col min="3" max="3" width="23" style="3" customWidth="1"/>
    <col min="4" max="4" width="18.140625" style="4" customWidth="1"/>
    <col min="5" max="5" width="7.140625" style="3" customWidth="1"/>
    <col min="6" max="6" width="17.7109375" style="3" customWidth="1"/>
    <col min="7" max="7" width="17.140625" style="3" customWidth="1"/>
    <col min="8" max="8" width="17.5703125" style="3" customWidth="1"/>
    <col min="9" max="9" width="17" style="3" customWidth="1"/>
    <col min="10" max="10" width="19" style="3" customWidth="1"/>
    <col min="11" max="13" width="0" style="5" hidden="1" customWidth="1"/>
    <col min="14" max="15" width="0" hidden="1" customWidth="1"/>
    <col min="16" max="16" width="5.42578125" customWidth="1"/>
  </cols>
  <sheetData>
    <row r="1" spans="1:30" s="1" customFormat="1" ht="21.75" customHeight="1" x14ac:dyDescent="0.2">
      <c r="C1" s="6"/>
      <c r="D1" s="6"/>
      <c r="E1" s="6"/>
      <c r="F1" s="6"/>
      <c r="G1" s="121" t="s">
        <v>0</v>
      </c>
      <c r="H1" s="121"/>
      <c r="I1" s="121"/>
      <c r="J1" s="121"/>
      <c r="K1" s="121"/>
      <c r="L1" s="121"/>
      <c r="M1" s="121"/>
      <c r="N1" s="121"/>
      <c r="O1" s="121"/>
      <c r="P1" s="121"/>
    </row>
    <row r="2" spans="1:30" s="1" customFormat="1" ht="21.75" customHeight="1" x14ac:dyDescent="0.2">
      <c r="C2" s="7"/>
      <c r="D2" s="7"/>
      <c r="E2" s="7"/>
      <c r="F2" s="7"/>
      <c r="G2" s="122" t="s">
        <v>1</v>
      </c>
      <c r="H2" s="122"/>
      <c r="I2" s="122"/>
      <c r="J2" s="122"/>
      <c r="K2" s="122"/>
      <c r="L2" s="122"/>
      <c r="M2" s="122"/>
      <c r="N2" s="122"/>
      <c r="O2" s="122"/>
      <c r="P2" s="122"/>
    </row>
    <row r="3" spans="1:30" s="1" customFormat="1" ht="21" customHeight="1" x14ac:dyDescent="0.2">
      <c r="C3" s="7"/>
      <c r="D3" s="7"/>
      <c r="E3" s="7"/>
      <c r="F3" s="7"/>
      <c r="G3" s="122" t="s">
        <v>2</v>
      </c>
      <c r="H3" s="122"/>
      <c r="I3" s="122"/>
      <c r="J3" s="122"/>
      <c r="K3" s="122"/>
      <c r="L3" s="122"/>
      <c r="M3" s="122"/>
      <c r="N3" s="122"/>
      <c r="O3" s="122"/>
      <c r="P3" s="122"/>
    </row>
    <row r="4" spans="1:30" ht="22.5" customHeight="1" x14ac:dyDescent="0.25">
      <c r="E4" s="60" t="s">
        <v>192</v>
      </c>
      <c r="F4" s="60"/>
      <c r="G4" s="59"/>
      <c r="H4" s="59"/>
      <c r="I4" s="59"/>
      <c r="J4" s="59"/>
    </row>
    <row r="5" spans="1:30" ht="33" customHeight="1" x14ac:dyDescent="0.25">
      <c r="E5" s="124" t="s">
        <v>193</v>
      </c>
      <c r="F5" s="124"/>
      <c r="G5" s="124"/>
      <c r="H5" s="124"/>
      <c r="I5" s="124"/>
      <c r="J5" s="124"/>
    </row>
    <row r="6" spans="1:30" ht="26.25" customHeight="1" x14ac:dyDescent="0.3">
      <c r="A6" s="125" t="s">
        <v>3</v>
      </c>
      <c r="B6" s="125"/>
      <c r="C6" s="125"/>
      <c r="D6" s="125"/>
      <c r="E6" s="125"/>
      <c r="F6" s="125"/>
      <c r="G6" s="125"/>
      <c r="H6" s="125"/>
      <c r="I6" s="125"/>
      <c r="J6" s="125"/>
    </row>
    <row r="7" spans="1:30" ht="36.75" customHeight="1" x14ac:dyDescent="0.3">
      <c r="A7" s="123" t="s">
        <v>4</v>
      </c>
      <c r="B7" s="123"/>
      <c r="C7" s="123"/>
      <c r="D7" s="123"/>
      <c r="E7" s="123"/>
      <c r="F7" s="123"/>
      <c r="G7" s="123"/>
      <c r="H7" s="123"/>
      <c r="I7" s="123"/>
      <c r="J7" s="123"/>
    </row>
    <row r="8" spans="1:30" s="12" customFormat="1" ht="17.25" customHeight="1" x14ac:dyDescent="0.25">
      <c r="A8" s="8" t="s">
        <v>5</v>
      </c>
      <c r="B8" s="119" t="s">
        <v>6</v>
      </c>
      <c r="C8" s="119"/>
      <c r="D8" s="9"/>
      <c r="E8" s="10"/>
      <c r="F8" s="10"/>
      <c r="G8" s="10"/>
      <c r="H8" s="10"/>
      <c r="I8" s="10"/>
      <c r="J8" s="10"/>
      <c r="K8" s="11"/>
      <c r="L8" s="11"/>
      <c r="M8" s="11"/>
    </row>
    <row r="9" spans="1:30" s="12" customFormat="1" x14ac:dyDescent="0.25">
      <c r="A9" s="8" t="s">
        <v>7</v>
      </c>
      <c r="B9" s="119" t="s">
        <v>8</v>
      </c>
      <c r="C9" s="119"/>
      <c r="D9" s="9"/>
      <c r="E9" s="10"/>
      <c r="F9" s="10"/>
      <c r="G9" s="10"/>
      <c r="H9" s="10"/>
      <c r="I9" s="10"/>
      <c r="J9" s="10"/>
      <c r="K9" s="11"/>
      <c r="L9" s="11"/>
      <c r="M9" s="11"/>
    </row>
    <row r="10" spans="1:30" s="12" customFormat="1" x14ac:dyDescent="0.25">
      <c r="A10" s="8" t="s">
        <v>9</v>
      </c>
      <c r="B10" s="119" t="s">
        <v>10</v>
      </c>
      <c r="C10" s="119"/>
      <c r="D10" s="9"/>
      <c r="E10" s="10"/>
      <c r="F10" s="10"/>
      <c r="G10" s="10"/>
      <c r="H10" s="10"/>
      <c r="I10" s="10"/>
      <c r="J10" s="10"/>
      <c r="K10" s="11"/>
      <c r="L10" s="11"/>
      <c r="M10" s="11"/>
    </row>
    <row r="11" spans="1:30" s="12" customFormat="1" x14ac:dyDescent="0.25">
      <c r="A11" s="8" t="s">
        <v>11</v>
      </c>
      <c r="B11" s="119" t="s">
        <v>12</v>
      </c>
      <c r="C11" s="119"/>
      <c r="D11" s="9"/>
      <c r="E11" s="10"/>
      <c r="F11" s="10"/>
      <c r="G11" s="10"/>
      <c r="H11" s="10"/>
      <c r="I11" s="10"/>
      <c r="J11" s="13" t="s">
        <v>13</v>
      </c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</row>
    <row r="12" spans="1:30" ht="15.75" customHeight="1" x14ac:dyDescent="0.25">
      <c r="A12" s="94" t="s">
        <v>14</v>
      </c>
      <c r="B12" s="94" t="s">
        <v>15</v>
      </c>
      <c r="C12" s="94" t="s">
        <v>16</v>
      </c>
      <c r="D12" s="94"/>
      <c r="E12" s="94"/>
      <c r="F12" s="14"/>
      <c r="G12" s="116" t="s">
        <v>17</v>
      </c>
      <c r="H12" s="116"/>
      <c r="I12" s="116"/>
      <c r="J12" s="116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 spans="1:30" ht="28.5" customHeight="1" x14ac:dyDescent="0.25">
      <c r="A13" s="94"/>
      <c r="B13" s="94"/>
      <c r="C13" s="94"/>
      <c r="D13" s="94"/>
      <c r="E13" s="94"/>
      <c r="F13" s="16">
        <v>2013</v>
      </c>
      <c r="G13" s="16">
        <v>2014</v>
      </c>
      <c r="H13" s="16">
        <v>2015</v>
      </c>
      <c r="I13" s="16">
        <v>2016</v>
      </c>
      <c r="J13" s="16">
        <v>2017</v>
      </c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0" s="20" customFormat="1" ht="16.5" customHeight="1" x14ac:dyDescent="0.2">
      <c r="A14" s="17">
        <v>1</v>
      </c>
      <c r="B14" s="17">
        <v>2</v>
      </c>
      <c r="C14" s="117">
        <v>3</v>
      </c>
      <c r="D14" s="117"/>
      <c r="E14" s="117"/>
      <c r="F14" s="18">
        <v>4</v>
      </c>
      <c r="G14" s="18">
        <v>5</v>
      </c>
      <c r="H14" s="18">
        <v>6</v>
      </c>
      <c r="I14" s="18">
        <v>7</v>
      </c>
      <c r="J14" s="18">
        <v>8</v>
      </c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 ht="20.25" customHeight="1" x14ac:dyDescent="0.25">
      <c r="A15" s="71" t="s">
        <v>18</v>
      </c>
      <c r="B15" s="71"/>
      <c r="C15" s="71"/>
      <c r="D15" s="71"/>
      <c r="E15" s="71"/>
      <c r="F15" s="71"/>
      <c r="G15" s="71"/>
      <c r="H15" s="71"/>
      <c r="I15" s="71"/>
      <c r="J15" s="7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</row>
    <row r="16" spans="1:30" hidden="1" x14ac:dyDescent="0.25">
      <c r="A16" s="71" t="s">
        <v>19</v>
      </c>
      <c r="B16" s="71"/>
      <c r="C16" s="71"/>
      <c r="D16" s="71"/>
      <c r="E16" s="71"/>
      <c r="F16" s="71"/>
      <c r="G16" s="71"/>
      <c r="H16" s="71"/>
      <c r="I16" s="71"/>
      <c r="J16" s="7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30" ht="17.25" customHeight="1" x14ac:dyDescent="0.25">
      <c r="A17" s="71" t="s">
        <v>20</v>
      </c>
      <c r="B17" s="71"/>
      <c r="C17" s="71"/>
      <c r="D17" s="71"/>
      <c r="E17" s="71"/>
      <c r="F17" s="71"/>
      <c r="G17" s="71"/>
      <c r="H17" s="71"/>
      <c r="I17" s="71"/>
      <c r="J17" s="7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</row>
    <row r="18" spans="1:30" s="25" customFormat="1" ht="19.5" customHeight="1" x14ac:dyDescent="0.25">
      <c r="A18" s="72" t="s">
        <v>21</v>
      </c>
      <c r="B18" s="89" t="s">
        <v>22</v>
      </c>
      <c r="C18" s="112">
        <f>D20+D19+D18</f>
        <v>11724300</v>
      </c>
      <c r="D18" s="22">
        <f>SUM(F18:J18)</f>
        <v>11724300</v>
      </c>
      <c r="E18" s="15" t="s">
        <v>23</v>
      </c>
      <c r="F18" s="23">
        <v>1507700</v>
      </c>
      <c r="G18" s="23">
        <v>1807500</v>
      </c>
      <c r="H18" s="23">
        <v>3182300</v>
      </c>
      <c r="I18" s="23">
        <v>2953900</v>
      </c>
      <c r="J18" s="23">
        <v>2272900</v>
      </c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</row>
    <row r="19" spans="1:30" s="25" customFormat="1" ht="21" customHeight="1" x14ac:dyDescent="0.25">
      <c r="A19" s="72"/>
      <c r="B19" s="89"/>
      <c r="C19" s="112"/>
      <c r="D19" s="22">
        <f>SUM(F19:J19)</f>
        <v>0</v>
      </c>
      <c r="E19" s="15" t="s">
        <v>24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</row>
    <row r="20" spans="1:30" s="25" customFormat="1" ht="21" customHeight="1" x14ac:dyDescent="0.25">
      <c r="A20" s="72"/>
      <c r="B20" s="89"/>
      <c r="C20" s="112"/>
      <c r="D20" s="22">
        <f>SUM(F20:J20)</f>
        <v>0</v>
      </c>
      <c r="E20" s="15" t="s">
        <v>25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</row>
    <row r="21" spans="1:30" s="25" customFormat="1" ht="22.5" customHeight="1" x14ac:dyDescent="0.25">
      <c r="A21" s="72"/>
      <c r="B21" s="89"/>
      <c r="C21" s="120">
        <f>SUM(F21:J21)</f>
        <v>0</v>
      </c>
      <c r="D21" s="120"/>
      <c r="E21" s="15" t="s">
        <v>26</v>
      </c>
      <c r="F21" s="23">
        <v>0</v>
      </c>
      <c r="G21" s="23">
        <v>0</v>
      </c>
      <c r="H21" s="23">
        <v>0</v>
      </c>
      <c r="I21" s="26">
        <v>0</v>
      </c>
      <c r="J21" s="23">
        <v>0</v>
      </c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</row>
    <row r="22" spans="1:30" s="25" customFormat="1" ht="16.5" customHeight="1" x14ac:dyDescent="0.25">
      <c r="A22" s="72" t="s">
        <v>27</v>
      </c>
      <c r="B22" s="89" t="s">
        <v>28</v>
      </c>
      <c r="C22" s="118">
        <f>D24+D23+D22</f>
        <v>0</v>
      </c>
      <c r="D22" s="27">
        <f>SUM(F22:J22)</f>
        <v>0</v>
      </c>
      <c r="E22" s="15" t="s">
        <v>23</v>
      </c>
      <c r="F22" s="28">
        <v>0</v>
      </c>
      <c r="G22" s="23">
        <v>0</v>
      </c>
      <c r="H22" s="23">
        <v>0</v>
      </c>
      <c r="I22" s="23">
        <v>0</v>
      </c>
      <c r="J22" s="23">
        <v>0</v>
      </c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</row>
    <row r="23" spans="1:30" s="25" customFormat="1" ht="17.25" customHeight="1" x14ac:dyDescent="0.25">
      <c r="A23" s="72"/>
      <c r="B23" s="89"/>
      <c r="C23" s="118"/>
      <c r="D23" s="27">
        <f>SUM(F23:J23)</f>
        <v>0</v>
      </c>
      <c r="E23" s="15" t="s">
        <v>24</v>
      </c>
      <c r="F23" s="28">
        <v>0</v>
      </c>
      <c r="G23" s="23">
        <v>0</v>
      </c>
      <c r="H23" s="23">
        <v>0</v>
      </c>
      <c r="I23" s="23">
        <v>0</v>
      </c>
      <c r="J23" s="23">
        <v>0</v>
      </c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</row>
    <row r="24" spans="1:30" s="25" customFormat="1" ht="58.5" customHeight="1" x14ac:dyDescent="0.25">
      <c r="A24" s="72"/>
      <c r="B24" s="89"/>
      <c r="C24" s="118"/>
      <c r="D24" s="27">
        <f>SUM(F24:J24)</f>
        <v>0</v>
      </c>
      <c r="E24" s="15" t="s">
        <v>25</v>
      </c>
      <c r="F24" s="28">
        <v>0</v>
      </c>
      <c r="G24" s="23">
        <v>0</v>
      </c>
      <c r="H24" s="23">
        <v>0</v>
      </c>
      <c r="I24" s="23">
        <v>0</v>
      </c>
      <c r="J24" s="23">
        <v>0</v>
      </c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</row>
    <row r="25" spans="1:30" s="25" customFormat="1" ht="27" customHeight="1" x14ac:dyDescent="0.25">
      <c r="A25" s="72"/>
      <c r="B25" s="89"/>
      <c r="C25" s="113">
        <f>F25+G25+H25+I25+J25</f>
        <v>7400000</v>
      </c>
      <c r="D25" s="113"/>
      <c r="E25" s="15" t="s">
        <v>26</v>
      </c>
      <c r="F25" s="23">
        <v>1500000</v>
      </c>
      <c r="G25" s="23">
        <v>2100000</v>
      </c>
      <c r="H25" s="23">
        <v>1400000</v>
      </c>
      <c r="I25" s="23">
        <v>1300000</v>
      </c>
      <c r="J25" s="23">
        <v>1100000</v>
      </c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</row>
    <row r="26" spans="1:30" ht="35.25" customHeight="1" x14ac:dyDescent="0.25">
      <c r="A26" s="111" t="s">
        <v>29</v>
      </c>
      <c r="B26" s="89" t="s">
        <v>30</v>
      </c>
      <c r="C26" s="112">
        <f>SUM(D26:D28)</f>
        <v>183266.03999999998</v>
      </c>
      <c r="D26" s="22">
        <f>SUM(F26:J26)</f>
        <v>91519.5</v>
      </c>
      <c r="E26" s="29" t="s">
        <v>23</v>
      </c>
      <c r="F26" s="23">
        <v>30506.5</v>
      </c>
      <c r="G26" s="23">
        <v>30506.5</v>
      </c>
      <c r="H26" s="23">
        <v>30506.5</v>
      </c>
      <c r="I26" s="23">
        <v>0</v>
      </c>
      <c r="J26" s="23">
        <v>0</v>
      </c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1:30" ht="24.75" customHeight="1" x14ac:dyDescent="0.25">
      <c r="A27" s="111"/>
      <c r="B27" s="89"/>
      <c r="C27" s="112"/>
      <c r="D27" s="22">
        <f>SUM(F27:J27)</f>
        <v>0</v>
      </c>
      <c r="E27" s="29" t="s">
        <v>24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1:30" ht="30" customHeight="1" x14ac:dyDescent="0.25">
      <c r="A28" s="111"/>
      <c r="B28" s="89"/>
      <c r="C28" s="112"/>
      <c r="D28" s="22">
        <f>SUM(F28:J28)</f>
        <v>91746.54</v>
      </c>
      <c r="E28" s="29" t="s">
        <v>25</v>
      </c>
      <c r="F28" s="23">
        <v>20000</v>
      </c>
      <c r="G28" s="23">
        <v>71746.539999999994</v>
      </c>
      <c r="H28" s="23">
        <v>0</v>
      </c>
      <c r="I28" s="23">
        <v>0</v>
      </c>
      <c r="J28" s="23">
        <v>0</v>
      </c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1:30" ht="27" customHeight="1" x14ac:dyDescent="0.25">
      <c r="A29" s="111"/>
      <c r="B29" s="89"/>
      <c r="C29" s="113">
        <f>SUM(F29:J29)</f>
        <v>0</v>
      </c>
      <c r="D29" s="113"/>
      <c r="E29" s="29" t="s">
        <v>26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4"/>
      <c r="L29" s="24"/>
      <c r="M29" s="24"/>
      <c r="N29" s="24"/>
      <c r="O29" s="24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1:30" s="30" customFormat="1" ht="24.75" customHeight="1" x14ac:dyDescent="0.25">
      <c r="A30" s="72" t="s">
        <v>31</v>
      </c>
      <c r="B30" s="89" t="s">
        <v>32</v>
      </c>
      <c r="C30" s="118">
        <f>D30+D31+D32</f>
        <v>0</v>
      </c>
      <c r="D30" s="27">
        <f>SUM(F30:J30)</f>
        <v>0</v>
      </c>
      <c r="E30" s="29" t="s">
        <v>23</v>
      </c>
      <c r="F30" s="28">
        <v>0</v>
      </c>
      <c r="G30" s="23">
        <v>0</v>
      </c>
      <c r="H30" s="23">
        <v>0</v>
      </c>
      <c r="I30" s="23">
        <v>0</v>
      </c>
      <c r="J30" s="23">
        <v>0</v>
      </c>
      <c r="K30" s="24"/>
      <c r="L30" s="24"/>
      <c r="M30" s="24"/>
      <c r="N30" s="24"/>
      <c r="O30" s="2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s="30" customFormat="1" ht="22.5" customHeight="1" x14ac:dyDescent="0.25">
      <c r="A31" s="72"/>
      <c r="B31" s="89"/>
      <c r="C31" s="118"/>
      <c r="D31" s="22">
        <v>0</v>
      </c>
      <c r="E31" s="29" t="s">
        <v>24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4"/>
      <c r="L31" s="24"/>
      <c r="M31" s="24"/>
      <c r="N31" s="24"/>
      <c r="O31" s="24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s="30" customFormat="1" ht="21" customHeight="1" x14ac:dyDescent="0.25">
      <c r="A32" s="72"/>
      <c r="B32" s="89"/>
      <c r="C32" s="118"/>
      <c r="D32" s="22">
        <f>SUM(G32:J32)</f>
        <v>0</v>
      </c>
      <c r="E32" s="29" t="s">
        <v>25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4"/>
      <c r="L32" s="24"/>
      <c r="M32" s="24"/>
      <c r="N32" s="24"/>
      <c r="O32" s="24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s="30" customFormat="1" ht="30.75" customHeight="1" x14ac:dyDescent="0.25">
      <c r="A33" s="72"/>
      <c r="B33" s="89"/>
      <c r="C33" s="113">
        <f>SUM(F33:J33)</f>
        <v>208900</v>
      </c>
      <c r="D33" s="113"/>
      <c r="E33" s="29" t="s">
        <v>26</v>
      </c>
      <c r="F33" s="23">
        <v>108900</v>
      </c>
      <c r="G33" s="23">
        <v>100000</v>
      </c>
      <c r="H33" s="23">
        <v>0</v>
      </c>
      <c r="I33" s="23">
        <v>0</v>
      </c>
      <c r="J33" s="23">
        <v>0</v>
      </c>
      <c r="K33" s="24"/>
      <c r="L33" s="24"/>
      <c r="M33" s="24"/>
      <c r="N33" s="24"/>
      <c r="O33" s="24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s="31" customFormat="1" ht="19.5" customHeight="1" x14ac:dyDescent="0.25">
      <c r="A34" s="72" t="s">
        <v>33</v>
      </c>
      <c r="B34" s="89" t="s">
        <v>34</v>
      </c>
      <c r="C34" s="112">
        <f>D34+D35+D36</f>
        <v>180000</v>
      </c>
      <c r="D34" s="22">
        <f>SUM(G34:J34)</f>
        <v>0</v>
      </c>
      <c r="E34" s="29" t="s">
        <v>23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</row>
    <row r="35" spans="1:30" s="31" customFormat="1" ht="20.25" customHeight="1" x14ac:dyDescent="0.25">
      <c r="A35" s="72"/>
      <c r="B35" s="89"/>
      <c r="C35" s="112"/>
      <c r="D35" s="22">
        <f>SUM(F35:J35)</f>
        <v>180000</v>
      </c>
      <c r="E35" s="29" t="s">
        <v>24</v>
      </c>
      <c r="F35" s="23">
        <v>0</v>
      </c>
      <c r="G35" s="23">
        <v>60000</v>
      </c>
      <c r="H35" s="23">
        <v>60000</v>
      </c>
      <c r="I35" s="23">
        <v>60000</v>
      </c>
      <c r="J35" s="23">
        <v>0</v>
      </c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</row>
    <row r="36" spans="1:30" s="31" customFormat="1" ht="21" customHeight="1" x14ac:dyDescent="0.25">
      <c r="A36" s="72"/>
      <c r="B36" s="89"/>
      <c r="C36" s="112"/>
      <c r="D36" s="22">
        <v>0</v>
      </c>
      <c r="E36" s="29" t="s">
        <v>25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</row>
    <row r="37" spans="1:30" s="31" customFormat="1" ht="19.5" customHeight="1" x14ac:dyDescent="0.25">
      <c r="A37" s="72"/>
      <c r="B37" s="89"/>
      <c r="C37" s="113">
        <f>SUM(G37:J37)</f>
        <v>0</v>
      </c>
      <c r="D37" s="113"/>
      <c r="E37" s="29" t="s">
        <v>26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</row>
    <row r="38" spans="1:30" s="30" customFormat="1" ht="33" customHeight="1" x14ac:dyDescent="0.25">
      <c r="A38" s="72" t="s">
        <v>35</v>
      </c>
      <c r="B38" s="89" t="s">
        <v>36</v>
      </c>
      <c r="C38" s="112">
        <f>SUM(D38:D40)</f>
        <v>0</v>
      </c>
      <c r="D38" s="22">
        <f>SUM(F38:J38)</f>
        <v>0</v>
      </c>
      <c r="E38" s="29" t="s">
        <v>23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4"/>
      <c r="L38" s="24"/>
      <c r="M38" s="24"/>
      <c r="N38" s="24"/>
      <c r="O38" s="24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s="30" customFormat="1" ht="26.25" customHeight="1" x14ac:dyDescent="0.25">
      <c r="A39" s="72"/>
      <c r="B39" s="89"/>
      <c r="C39" s="112"/>
      <c r="D39" s="22">
        <f>SUM(F39:J39)</f>
        <v>0</v>
      </c>
      <c r="E39" s="29" t="s">
        <v>24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0" s="30" customFormat="1" ht="26.25" customHeight="1" x14ac:dyDescent="0.25">
      <c r="A40" s="72"/>
      <c r="B40" s="89"/>
      <c r="C40" s="112"/>
      <c r="D40" s="22">
        <f>SUM(F40:J40)</f>
        <v>0</v>
      </c>
      <c r="E40" s="29" t="s">
        <v>25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0" s="30" customFormat="1" ht="22.5" customHeight="1" x14ac:dyDescent="0.25">
      <c r="A41" s="72"/>
      <c r="B41" s="89"/>
      <c r="C41" s="113">
        <f>F41+G41+H41+I41+J41</f>
        <v>6000000</v>
      </c>
      <c r="D41" s="113"/>
      <c r="E41" s="29" t="s">
        <v>26</v>
      </c>
      <c r="F41" s="23">
        <v>1200000</v>
      </c>
      <c r="G41" s="23">
        <v>1000000</v>
      </c>
      <c r="H41" s="23">
        <v>1300000</v>
      </c>
      <c r="I41" s="23">
        <v>1400000</v>
      </c>
      <c r="J41" s="23">
        <v>1100000</v>
      </c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</row>
    <row r="42" spans="1:30" s="30" customFormat="1" ht="26.25" customHeight="1" x14ac:dyDescent="0.25">
      <c r="A42" s="72" t="s">
        <v>37</v>
      </c>
      <c r="B42" s="89" t="s">
        <v>38</v>
      </c>
      <c r="C42" s="112">
        <f>SUM(D42:D44)</f>
        <v>23100</v>
      </c>
      <c r="D42" s="22">
        <f>SUM(F42:J42)</f>
        <v>0</v>
      </c>
      <c r="E42" s="29" t="s">
        <v>23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</row>
    <row r="43" spans="1:30" s="30" customFormat="1" ht="29.25" customHeight="1" x14ac:dyDescent="0.25">
      <c r="A43" s="72"/>
      <c r="B43" s="89"/>
      <c r="C43" s="112"/>
      <c r="D43" s="22">
        <f>SUM(F43:J43)</f>
        <v>0</v>
      </c>
      <c r="E43" s="29" t="s">
        <v>24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1:30" s="30" customFormat="1" ht="33.75" customHeight="1" x14ac:dyDescent="0.25">
      <c r="A44" s="72"/>
      <c r="B44" s="89"/>
      <c r="C44" s="112"/>
      <c r="D44" s="22">
        <f>SUM(F44:J44)</f>
        <v>23100</v>
      </c>
      <c r="E44" s="29" t="s">
        <v>25</v>
      </c>
      <c r="F44" s="23">
        <v>0</v>
      </c>
      <c r="G44" s="23">
        <v>4400</v>
      </c>
      <c r="H44" s="23">
        <v>8800</v>
      </c>
      <c r="I44" s="23">
        <v>6300</v>
      </c>
      <c r="J44" s="23">
        <v>3600</v>
      </c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1:30" s="30" customFormat="1" ht="25.5" customHeight="1" x14ac:dyDescent="0.25">
      <c r="A45" s="72"/>
      <c r="B45" s="89"/>
      <c r="C45" s="113">
        <f>F45+G45+H45+I45+J45</f>
        <v>17300</v>
      </c>
      <c r="D45" s="113"/>
      <c r="E45" s="29" t="s">
        <v>26</v>
      </c>
      <c r="F45" s="23">
        <v>4700</v>
      </c>
      <c r="G45" s="23">
        <v>3200</v>
      </c>
      <c r="H45" s="23">
        <v>3200</v>
      </c>
      <c r="I45" s="23">
        <v>3100</v>
      </c>
      <c r="J45" s="23">
        <v>3100</v>
      </c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30" ht="25.5" customHeight="1" x14ac:dyDescent="0.25">
      <c r="A46" s="72" t="s">
        <v>39</v>
      </c>
      <c r="B46" s="89" t="s">
        <v>40</v>
      </c>
      <c r="C46" s="112">
        <f>D46+D47+D48</f>
        <v>200000</v>
      </c>
      <c r="D46" s="27">
        <f>SUM(F46:J46)</f>
        <v>0</v>
      </c>
      <c r="E46" s="29" t="s">
        <v>23</v>
      </c>
      <c r="F46" s="28">
        <v>0</v>
      </c>
      <c r="G46" s="23">
        <v>0</v>
      </c>
      <c r="H46" s="23">
        <v>0</v>
      </c>
      <c r="I46" s="23">
        <v>0</v>
      </c>
      <c r="J46" s="23">
        <v>0</v>
      </c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</row>
    <row r="47" spans="1:30" ht="25.5" customHeight="1" x14ac:dyDescent="0.25">
      <c r="A47" s="72"/>
      <c r="B47" s="89"/>
      <c r="C47" s="112"/>
      <c r="D47" s="27">
        <f>SUM(F47:J47)</f>
        <v>200000</v>
      </c>
      <c r="E47" s="29" t="s">
        <v>24</v>
      </c>
      <c r="F47" s="23">
        <v>0</v>
      </c>
      <c r="G47" s="23">
        <v>100000</v>
      </c>
      <c r="H47" s="23">
        <v>100000</v>
      </c>
      <c r="I47" s="23">
        <v>0</v>
      </c>
      <c r="J47" s="23">
        <v>0</v>
      </c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 spans="1:30" ht="20.25" customHeight="1" x14ac:dyDescent="0.25">
      <c r="A48" s="72"/>
      <c r="B48" s="89"/>
      <c r="C48" s="112"/>
      <c r="D48" s="27">
        <f>SUM(F48:J48)</f>
        <v>0</v>
      </c>
      <c r="E48" s="29" t="s">
        <v>25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</row>
    <row r="49" spans="1:30" ht="71.25" customHeight="1" x14ac:dyDescent="0.25">
      <c r="A49" s="72"/>
      <c r="B49" s="89"/>
      <c r="C49" s="113">
        <v>0</v>
      </c>
      <c r="D49" s="113"/>
      <c r="E49" s="29" t="s">
        <v>26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</row>
    <row r="50" spans="1:30" ht="21" customHeight="1" x14ac:dyDescent="0.25">
      <c r="A50" s="72" t="s">
        <v>41</v>
      </c>
      <c r="B50" s="96" t="s">
        <v>42</v>
      </c>
      <c r="C50" s="97">
        <f>D50+D51+D52</f>
        <v>120000</v>
      </c>
      <c r="D50" s="50">
        <f>SUM(F50:J50)</f>
        <v>0</v>
      </c>
      <c r="E50" s="36" t="s">
        <v>23</v>
      </c>
      <c r="F50" s="51">
        <v>0</v>
      </c>
      <c r="G50" s="51">
        <v>0</v>
      </c>
      <c r="H50" s="51">
        <v>0</v>
      </c>
      <c r="I50" s="51"/>
      <c r="J50" s="5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 spans="1:30" ht="18.75" customHeight="1" x14ac:dyDescent="0.25">
      <c r="A51" s="72"/>
      <c r="B51" s="96"/>
      <c r="C51" s="97"/>
      <c r="D51" s="50">
        <f>SUM(F51:J51)</f>
        <v>112500</v>
      </c>
      <c r="E51" s="36" t="s">
        <v>24</v>
      </c>
      <c r="F51" s="51">
        <v>0</v>
      </c>
      <c r="G51" s="51">
        <v>14250</v>
      </c>
      <c r="H51" s="51">
        <v>98250</v>
      </c>
      <c r="I51" s="51">
        <v>0</v>
      </c>
      <c r="J51" s="5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</row>
    <row r="52" spans="1:30" ht="19.5" customHeight="1" x14ac:dyDescent="0.25">
      <c r="A52" s="72"/>
      <c r="B52" s="96"/>
      <c r="C52" s="97"/>
      <c r="D52" s="50">
        <f>SUM(F52:J52)</f>
        <v>7500</v>
      </c>
      <c r="E52" s="36" t="s">
        <v>25</v>
      </c>
      <c r="F52" s="51">
        <v>0</v>
      </c>
      <c r="G52" s="51">
        <v>750</v>
      </c>
      <c r="H52" s="51">
        <v>6750</v>
      </c>
      <c r="I52" s="51">
        <v>0</v>
      </c>
      <c r="J52" s="5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</row>
    <row r="53" spans="1:30" ht="16.5" customHeight="1" x14ac:dyDescent="0.25">
      <c r="A53" s="72"/>
      <c r="B53" s="96"/>
      <c r="C53" s="98">
        <f>SUM(F53:J53)</f>
        <v>0</v>
      </c>
      <c r="D53" s="98"/>
      <c r="E53" s="36" t="s">
        <v>26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</row>
    <row r="54" spans="1:30" s="62" customFormat="1" ht="19.5" customHeight="1" x14ac:dyDescent="0.25">
      <c r="A54" s="95" t="s">
        <v>166</v>
      </c>
      <c r="B54" s="96" t="s">
        <v>194</v>
      </c>
      <c r="C54" s="114">
        <f>D56+D55+D54</f>
        <v>11083</v>
      </c>
      <c r="D54" s="63">
        <f>SUM(F54:J54)</f>
        <v>0</v>
      </c>
      <c r="E54" s="64" t="s">
        <v>23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1"/>
      <c r="L54" s="61"/>
      <c r="M54" s="61"/>
      <c r="N54" s="61"/>
      <c r="O54" s="61"/>
      <c r="P54" s="24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</row>
    <row r="55" spans="1:30" s="62" customFormat="1" ht="21" customHeight="1" x14ac:dyDescent="0.25">
      <c r="A55" s="95"/>
      <c r="B55" s="96"/>
      <c r="C55" s="114"/>
      <c r="D55" s="63">
        <f>SUM(F55:J55)</f>
        <v>10529</v>
      </c>
      <c r="E55" s="64" t="s">
        <v>24</v>
      </c>
      <c r="F55" s="65">
        <v>10529</v>
      </c>
      <c r="G55" s="65">
        <v>0</v>
      </c>
      <c r="H55" s="65">
        <v>0</v>
      </c>
      <c r="I55" s="65">
        <v>0</v>
      </c>
      <c r="J55" s="65">
        <v>0</v>
      </c>
      <c r="K55" s="61"/>
      <c r="L55" s="61"/>
      <c r="M55" s="61"/>
      <c r="N55" s="61"/>
      <c r="O55" s="61"/>
      <c r="P55" s="24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</row>
    <row r="56" spans="1:30" s="62" customFormat="1" ht="21" customHeight="1" x14ac:dyDescent="0.25">
      <c r="A56" s="95"/>
      <c r="B56" s="96"/>
      <c r="C56" s="114"/>
      <c r="D56" s="63">
        <f>SUM(F56:J56)</f>
        <v>554</v>
      </c>
      <c r="E56" s="64" t="s">
        <v>25</v>
      </c>
      <c r="F56" s="65">
        <v>554</v>
      </c>
      <c r="G56" s="65">
        <v>0</v>
      </c>
      <c r="H56" s="65">
        <v>0</v>
      </c>
      <c r="I56" s="65">
        <v>0</v>
      </c>
      <c r="J56" s="65">
        <v>0</v>
      </c>
      <c r="K56" s="61"/>
      <c r="L56" s="61"/>
      <c r="M56" s="61"/>
      <c r="N56" s="61"/>
      <c r="O56" s="61"/>
      <c r="P56" s="24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</row>
    <row r="57" spans="1:30" s="62" customFormat="1" ht="22.5" customHeight="1" x14ac:dyDescent="0.25">
      <c r="A57" s="95"/>
      <c r="B57" s="96"/>
      <c r="C57" s="115">
        <f>SUM(F57:J57)</f>
        <v>0</v>
      </c>
      <c r="D57" s="115"/>
      <c r="E57" s="64" t="s">
        <v>26</v>
      </c>
      <c r="F57" s="65">
        <v>0</v>
      </c>
      <c r="G57" s="65">
        <v>0</v>
      </c>
      <c r="H57" s="65">
        <v>0</v>
      </c>
      <c r="I57" s="66">
        <v>0</v>
      </c>
      <c r="J57" s="65">
        <v>0</v>
      </c>
      <c r="K57" s="61"/>
      <c r="L57" s="61"/>
      <c r="M57" s="61"/>
      <c r="N57" s="61"/>
      <c r="O57" s="61"/>
      <c r="P57" s="24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</row>
    <row r="58" spans="1:30" ht="25.5" customHeight="1" x14ac:dyDescent="0.25">
      <c r="A58" s="72"/>
      <c r="B58" s="107" t="s">
        <v>43</v>
      </c>
      <c r="C58" s="91">
        <f>D58+D59+D60</f>
        <v>12441749.039999999</v>
      </c>
      <c r="D58" s="32">
        <f>F58+G58+H58+I58+J58</f>
        <v>11815819.5</v>
      </c>
      <c r="E58" s="29" t="s">
        <v>23</v>
      </c>
      <c r="F58" s="32">
        <f t="shared" ref="F58:J61" si="0">F18+F22+F26+F30+F34+F38+F42+F46+F50+F54</f>
        <v>1538206.5</v>
      </c>
      <c r="G58" s="32">
        <f t="shared" si="0"/>
        <v>1838006.5</v>
      </c>
      <c r="H58" s="32">
        <f t="shared" si="0"/>
        <v>3212806.5</v>
      </c>
      <c r="I58" s="32">
        <f t="shared" si="0"/>
        <v>2953900</v>
      </c>
      <c r="J58" s="32">
        <f t="shared" si="0"/>
        <v>2272900</v>
      </c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</row>
    <row r="59" spans="1:30" ht="20.25" customHeight="1" x14ac:dyDescent="0.25">
      <c r="A59" s="72"/>
      <c r="B59" s="107"/>
      <c r="C59" s="91"/>
      <c r="D59" s="32">
        <f>F59+G59+H59+I59+J59</f>
        <v>503029</v>
      </c>
      <c r="E59" s="29" t="s">
        <v>24</v>
      </c>
      <c r="F59" s="32">
        <f t="shared" si="0"/>
        <v>10529</v>
      </c>
      <c r="G59" s="32">
        <f t="shared" si="0"/>
        <v>174250</v>
      </c>
      <c r="H59" s="32">
        <f t="shared" si="0"/>
        <v>258250</v>
      </c>
      <c r="I59" s="32">
        <f t="shared" si="0"/>
        <v>60000</v>
      </c>
      <c r="J59" s="32">
        <f t="shared" si="0"/>
        <v>0</v>
      </c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</row>
    <row r="60" spans="1:30" ht="21.75" customHeight="1" x14ac:dyDescent="0.25">
      <c r="A60" s="72"/>
      <c r="B60" s="107"/>
      <c r="C60" s="91"/>
      <c r="D60" s="32">
        <f>F60+G60+H60+I60+J60</f>
        <v>122900.54</v>
      </c>
      <c r="E60" s="29" t="s">
        <v>25</v>
      </c>
      <c r="F60" s="32">
        <f t="shared" si="0"/>
        <v>20554</v>
      </c>
      <c r="G60" s="32">
        <f t="shared" si="0"/>
        <v>76896.539999999994</v>
      </c>
      <c r="H60" s="32">
        <f t="shared" si="0"/>
        <v>15550</v>
      </c>
      <c r="I60" s="32">
        <f t="shared" si="0"/>
        <v>6300</v>
      </c>
      <c r="J60" s="32">
        <f t="shared" si="0"/>
        <v>3600</v>
      </c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</row>
    <row r="61" spans="1:30" ht="25.5" customHeight="1" x14ac:dyDescent="0.25">
      <c r="A61" s="72"/>
      <c r="B61" s="107"/>
      <c r="C61" s="92">
        <f>F61+G61+H61+I61+J61</f>
        <v>13626200</v>
      </c>
      <c r="D61" s="92"/>
      <c r="E61" s="29" t="s">
        <v>26</v>
      </c>
      <c r="F61" s="32">
        <f t="shared" si="0"/>
        <v>2813600</v>
      </c>
      <c r="G61" s="32">
        <f t="shared" si="0"/>
        <v>3203200</v>
      </c>
      <c r="H61" s="32">
        <f t="shared" si="0"/>
        <v>2703200</v>
      </c>
      <c r="I61" s="32">
        <f t="shared" si="0"/>
        <v>2703100</v>
      </c>
      <c r="J61" s="32">
        <f t="shared" si="0"/>
        <v>2203100</v>
      </c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1:30" ht="29.25" customHeight="1" x14ac:dyDescent="0.25">
      <c r="A62" s="71" t="s">
        <v>44</v>
      </c>
      <c r="B62" s="71"/>
      <c r="C62" s="71"/>
      <c r="D62" s="71"/>
      <c r="E62" s="71"/>
      <c r="F62" s="71"/>
      <c r="G62" s="71"/>
      <c r="H62" s="71"/>
      <c r="I62" s="71"/>
      <c r="J62" s="7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</row>
    <row r="63" spans="1:30" ht="24.75" customHeight="1" x14ac:dyDescent="0.25">
      <c r="A63" s="106" t="s">
        <v>45</v>
      </c>
      <c r="B63" s="89" t="s">
        <v>46</v>
      </c>
      <c r="C63" s="74">
        <f>SUM(D63:D65)</f>
        <v>110000</v>
      </c>
      <c r="D63" s="34">
        <f>SUM(F63:J63)</f>
        <v>0</v>
      </c>
      <c r="E63" s="29" t="s">
        <v>23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</row>
    <row r="64" spans="1:30" ht="21.75" customHeight="1" x14ac:dyDescent="0.25">
      <c r="A64" s="106"/>
      <c r="B64" s="89"/>
      <c r="C64" s="74"/>
      <c r="D64" s="34">
        <f>SUM(F64:J64)</f>
        <v>0</v>
      </c>
      <c r="E64" s="29" t="s">
        <v>24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</row>
    <row r="65" spans="1:30" ht="24" customHeight="1" x14ac:dyDescent="0.25">
      <c r="A65" s="106"/>
      <c r="B65" s="89"/>
      <c r="C65" s="74"/>
      <c r="D65" s="34">
        <f>SUM(F65:J65)</f>
        <v>110000</v>
      </c>
      <c r="E65" s="29" t="s">
        <v>25</v>
      </c>
      <c r="F65" s="35">
        <v>0</v>
      </c>
      <c r="G65" s="35">
        <v>0</v>
      </c>
      <c r="H65" s="35">
        <v>30000</v>
      </c>
      <c r="I65" s="35">
        <v>80000</v>
      </c>
      <c r="J65" s="35">
        <v>0</v>
      </c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</row>
    <row r="66" spans="1:30" ht="20.25" customHeight="1" x14ac:dyDescent="0.25">
      <c r="A66" s="106"/>
      <c r="B66" s="89"/>
      <c r="C66" s="75">
        <f>SUM(G66:J66)</f>
        <v>0</v>
      </c>
      <c r="D66" s="75"/>
      <c r="E66" s="29" t="s">
        <v>26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</row>
    <row r="67" spans="1:30" ht="50.25" customHeight="1" x14ac:dyDescent="0.25">
      <c r="A67" s="72" t="s">
        <v>47</v>
      </c>
      <c r="B67" s="89" t="s">
        <v>48</v>
      </c>
      <c r="C67" s="74">
        <f>D67+D68+D69</f>
        <v>50000</v>
      </c>
      <c r="D67" s="34">
        <f>SUM(F67:J67)</f>
        <v>0</v>
      </c>
      <c r="E67" s="29" t="s">
        <v>23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</row>
    <row r="68" spans="1:30" ht="36.75" customHeight="1" x14ac:dyDescent="0.25">
      <c r="A68" s="72"/>
      <c r="B68" s="89"/>
      <c r="C68" s="74"/>
      <c r="D68" s="34">
        <f>SUM(F68:J68)</f>
        <v>50000</v>
      </c>
      <c r="E68" s="36" t="s">
        <v>24</v>
      </c>
      <c r="F68" s="35">
        <v>0</v>
      </c>
      <c r="G68" s="35">
        <v>50000</v>
      </c>
      <c r="H68" s="35">
        <v>0</v>
      </c>
      <c r="I68" s="35">
        <v>0</v>
      </c>
      <c r="J68" s="35">
        <v>0</v>
      </c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1:30" ht="42.75" customHeight="1" x14ac:dyDescent="0.25">
      <c r="A69" s="72"/>
      <c r="B69" s="89"/>
      <c r="C69" s="74"/>
      <c r="D69" s="34">
        <f>SUM(F69:J69)</f>
        <v>0</v>
      </c>
      <c r="E69" s="29" t="s">
        <v>25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 spans="1:30" ht="36.75" customHeight="1" x14ac:dyDescent="0.25">
      <c r="A70" s="72"/>
      <c r="B70" s="89"/>
      <c r="C70" s="75">
        <f>SUM(G70:J70)</f>
        <v>0</v>
      </c>
      <c r="D70" s="75"/>
      <c r="E70" s="29" t="s">
        <v>26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</row>
    <row r="71" spans="1:30" ht="56.25" customHeight="1" x14ac:dyDescent="0.25">
      <c r="A71" s="72" t="s">
        <v>49</v>
      </c>
      <c r="B71" s="89" t="s">
        <v>50</v>
      </c>
      <c r="C71" s="74">
        <f>D71+D72+D73</f>
        <v>10000</v>
      </c>
      <c r="D71" s="34">
        <f>SUM(F71:J71)</f>
        <v>0</v>
      </c>
      <c r="E71" s="29" t="s">
        <v>23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</row>
    <row r="72" spans="1:30" ht="33.75" customHeight="1" x14ac:dyDescent="0.25">
      <c r="A72" s="72"/>
      <c r="B72" s="89"/>
      <c r="C72" s="74"/>
      <c r="D72" s="34">
        <f>SUM(F72:J72)</f>
        <v>10000</v>
      </c>
      <c r="E72" s="36" t="s">
        <v>24</v>
      </c>
      <c r="F72" s="35">
        <v>0</v>
      </c>
      <c r="G72" s="35">
        <v>10000</v>
      </c>
      <c r="H72" s="35">
        <v>0</v>
      </c>
      <c r="I72" s="35">
        <v>0</v>
      </c>
      <c r="J72" s="35">
        <v>0</v>
      </c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</row>
    <row r="73" spans="1:30" ht="32.25" customHeight="1" x14ac:dyDescent="0.25">
      <c r="A73" s="72"/>
      <c r="B73" s="89"/>
      <c r="C73" s="74"/>
      <c r="D73" s="34">
        <f>SUM(F73:J73)</f>
        <v>0</v>
      </c>
      <c r="E73" s="29" t="s">
        <v>25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</row>
    <row r="74" spans="1:30" ht="27" customHeight="1" x14ac:dyDescent="0.25">
      <c r="A74" s="72"/>
      <c r="B74" s="89"/>
      <c r="C74" s="75">
        <f>SUM(G74:J74)</f>
        <v>0</v>
      </c>
      <c r="D74" s="75"/>
      <c r="E74" s="29" t="s">
        <v>26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</row>
    <row r="75" spans="1:30" s="37" customFormat="1" ht="35.25" customHeight="1" x14ac:dyDescent="0.25">
      <c r="A75" s="106" t="s">
        <v>51</v>
      </c>
      <c r="B75" s="89" t="s">
        <v>52</v>
      </c>
      <c r="C75" s="74">
        <f>D75+D76+D77</f>
        <v>100000</v>
      </c>
      <c r="D75" s="34">
        <v>0</v>
      </c>
      <c r="E75" s="29" t="s">
        <v>23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  <row r="76" spans="1:30" s="37" customFormat="1" ht="32.25" customHeight="1" x14ac:dyDescent="0.25">
      <c r="A76" s="106"/>
      <c r="B76" s="89"/>
      <c r="C76" s="74"/>
      <c r="D76" s="34">
        <f>SUM(G76:J76)</f>
        <v>0</v>
      </c>
      <c r="E76" s="29" t="s">
        <v>24</v>
      </c>
      <c r="F76" s="35">
        <v>0</v>
      </c>
      <c r="G76" s="35">
        <v>0</v>
      </c>
      <c r="H76" s="35">
        <v>0</v>
      </c>
      <c r="I76" s="35">
        <v>0</v>
      </c>
      <c r="J76" s="35">
        <v>0</v>
      </c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</row>
    <row r="77" spans="1:30" s="37" customFormat="1" ht="35.25" customHeight="1" x14ac:dyDescent="0.25">
      <c r="A77" s="106"/>
      <c r="B77" s="89"/>
      <c r="C77" s="74"/>
      <c r="D77" s="34">
        <v>100000</v>
      </c>
      <c r="E77" s="29" t="s">
        <v>25</v>
      </c>
      <c r="F77" s="35">
        <v>0</v>
      </c>
      <c r="G77" s="35">
        <v>0</v>
      </c>
      <c r="H77" s="35">
        <v>100000</v>
      </c>
      <c r="I77" s="35">
        <v>0</v>
      </c>
      <c r="J77" s="35">
        <v>0</v>
      </c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 spans="1:30" s="37" customFormat="1" ht="33" customHeight="1" x14ac:dyDescent="0.25">
      <c r="A78" s="106"/>
      <c r="B78" s="89"/>
      <c r="C78" s="75">
        <f>SUM(F78:J78)</f>
        <v>0</v>
      </c>
      <c r="D78" s="75"/>
      <c r="E78" s="29" t="s">
        <v>26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</row>
    <row r="79" spans="1:30" s="37" customFormat="1" ht="36.75" customHeight="1" x14ac:dyDescent="0.25">
      <c r="A79" s="111" t="s">
        <v>53</v>
      </c>
      <c r="B79" s="89" t="s">
        <v>54</v>
      </c>
      <c r="C79" s="74">
        <f>D79+D80+D81</f>
        <v>50000</v>
      </c>
      <c r="D79" s="34">
        <f>SUM(F79:J79)</f>
        <v>0</v>
      </c>
      <c r="E79" s="29" t="s">
        <v>23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</row>
    <row r="80" spans="1:30" s="37" customFormat="1" ht="39.75" customHeight="1" x14ac:dyDescent="0.25">
      <c r="A80" s="111"/>
      <c r="B80" s="89"/>
      <c r="C80" s="74"/>
      <c r="D80" s="34">
        <f>SUM(F80:J80)</f>
        <v>0</v>
      </c>
      <c r="E80" s="29" t="s">
        <v>24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</row>
    <row r="81" spans="1:30" s="37" customFormat="1" ht="37.5" customHeight="1" x14ac:dyDescent="0.25">
      <c r="A81" s="111"/>
      <c r="B81" s="89"/>
      <c r="C81" s="74"/>
      <c r="D81" s="34">
        <f>SUM(F81:J81)</f>
        <v>50000</v>
      </c>
      <c r="E81" s="29" t="s">
        <v>25</v>
      </c>
      <c r="F81" s="35">
        <v>0</v>
      </c>
      <c r="G81" s="35">
        <v>0</v>
      </c>
      <c r="H81" s="35">
        <v>0</v>
      </c>
      <c r="I81" s="35">
        <v>50000</v>
      </c>
      <c r="J81" s="35">
        <v>0</v>
      </c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</row>
    <row r="82" spans="1:30" s="37" customFormat="1" ht="25.5" customHeight="1" x14ac:dyDescent="0.25">
      <c r="A82" s="111"/>
      <c r="B82" s="89"/>
      <c r="C82" s="75">
        <f>SUM(F82:J82)</f>
        <v>0</v>
      </c>
      <c r="D82" s="75"/>
      <c r="E82" s="29" t="s">
        <v>26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</row>
    <row r="83" spans="1:30" s="37" customFormat="1" ht="32.25" customHeight="1" x14ac:dyDescent="0.25">
      <c r="A83" s="111" t="s">
        <v>55</v>
      </c>
      <c r="B83" s="89" t="s">
        <v>56</v>
      </c>
      <c r="C83" s="74">
        <f>D83+D84+D85</f>
        <v>2000</v>
      </c>
      <c r="D83" s="34">
        <v>0</v>
      </c>
      <c r="E83" s="29" t="s">
        <v>23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</row>
    <row r="84" spans="1:30" s="37" customFormat="1" ht="33.75" customHeight="1" x14ac:dyDescent="0.25">
      <c r="A84" s="111"/>
      <c r="B84" s="89"/>
      <c r="C84" s="74"/>
      <c r="D84" s="34">
        <f>SUM(G84:J84)</f>
        <v>0</v>
      </c>
      <c r="E84" s="29" t="s">
        <v>24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</row>
    <row r="85" spans="1:30" ht="32.25" customHeight="1" x14ac:dyDescent="0.25">
      <c r="A85" s="111"/>
      <c r="B85" s="89"/>
      <c r="C85" s="74"/>
      <c r="D85" s="34">
        <v>2000</v>
      </c>
      <c r="E85" s="29" t="s">
        <v>25</v>
      </c>
      <c r="F85" s="35">
        <v>0</v>
      </c>
      <c r="G85" s="35">
        <v>0</v>
      </c>
      <c r="H85" s="35">
        <v>2000</v>
      </c>
      <c r="I85" s="35">
        <v>0</v>
      </c>
      <c r="J85" s="35">
        <v>0</v>
      </c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</row>
    <row r="86" spans="1:30" ht="24" customHeight="1" x14ac:dyDescent="0.25">
      <c r="A86" s="111"/>
      <c r="B86" s="89"/>
      <c r="C86" s="75">
        <f>SUM(F86:J86)</f>
        <v>0</v>
      </c>
      <c r="D86" s="75"/>
      <c r="E86" s="29" t="s">
        <v>26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</row>
    <row r="87" spans="1:30" ht="29.25" customHeight="1" x14ac:dyDescent="0.25">
      <c r="A87" s="111" t="s">
        <v>57</v>
      </c>
      <c r="B87" s="89" t="s">
        <v>58</v>
      </c>
      <c r="C87" s="74">
        <f>D87+D88+D89</f>
        <v>10000</v>
      </c>
      <c r="D87" s="34">
        <f>SUM(F87:J87)</f>
        <v>0</v>
      </c>
      <c r="E87" s="29" t="s">
        <v>23</v>
      </c>
      <c r="F87" s="35">
        <v>0</v>
      </c>
      <c r="G87" s="35">
        <v>0</v>
      </c>
      <c r="H87" s="35">
        <v>0</v>
      </c>
      <c r="I87" s="35">
        <v>0</v>
      </c>
      <c r="J87" s="35">
        <v>0</v>
      </c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</row>
    <row r="88" spans="1:30" ht="24" customHeight="1" x14ac:dyDescent="0.25">
      <c r="A88" s="111"/>
      <c r="B88" s="89"/>
      <c r="C88" s="74"/>
      <c r="D88" s="34">
        <f>SUM(F88:J88)</f>
        <v>10000</v>
      </c>
      <c r="E88" s="29" t="s">
        <v>24</v>
      </c>
      <c r="F88" s="35">
        <v>0</v>
      </c>
      <c r="G88" s="35">
        <v>10000</v>
      </c>
      <c r="H88" s="35">
        <v>0</v>
      </c>
      <c r="I88" s="35">
        <v>0</v>
      </c>
      <c r="J88" s="35">
        <v>0</v>
      </c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</row>
    <row r="89" spans="1:30" s="38" customFormat="1" ht="26.25" customHeight="1" x14ac:dyDescent="0.25">
      <c r="A89" s="111"/>
      <c r="B89" s="89"/>
      <c r="C89" s="74"/>
      <c r="D89" s="34">
        <f>SUM(F89:J89)</f>
        <v>0</v>
      </c>
      <c r="E89" s="29" t="s">
        <v>25</v>
      </c>
      <c r="F89" s="35">
        <v>0</v>
      </c>
      <c r="G89" s="35">
        <v>0</v>
      </c>
      <c r="H89" s="35">
        <v>0</v>
      </c>
      <c r="I89" s="35">
        <v>0</v>
      </c>
      <c r="J89" s="35">
        <v>0</v>
      </c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</row>
    <row r="90" spans="1:30" s="38" customFormat="1" ht="27.75" customHeight="1" x14ac:dyDescent="0.25">
      <c r="A90" s="111"/>
      <c r="B90" s="89"/>
      <c r="C90" s="75">
        <f>SUM(F90:J90)</f>
        <v>0</v>
      </c>
      <c r="D90" s="75"/>
      <c r="E90" s="29" t="s">
        <v>26</v>
      </c>
      <c r="F90" s="35">
        <v>0</v>
      </c>
      <c r="G90" s="35">
        <v>0</v>
      </c>
      <c r="H90" s="35">
        <v>0</v>
      </c>
      <c r="I90" s="35">
        <v>0</v>
      </c>
      <c r="J90" s="35">
        <v>0</v>
      </c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</row>
    <row r="91" spans="1:30" s="38" customFormat="1" ht="24" customHeight="1" x14ac:dyDescent="0.25">
      <c r="A91" s="111" t="s">
        <v>59</v>
      </c>
      <c r="B91" s="89" t="s">
        <v>60</v>
      </c>
      <c r="C91" s="74"/>
      <c r="D91" s="34">
        <f>SUM(F91:J91)</f>
        <v>0</v>
      </c>
      <c r="E91" s="29" t="s">
        <v>23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</row>
    <row r="92" spans="1:30" s="38" customFormat="1" ht="23.25" customHeight="1" x14ac:dyDescent="0.25">
      <c r="A92" s="111"/>
      <c r="B92" s="89"/>
      <c r="C92" s="74"/>
      <c r="D92" s="34">
        <f>SUM(F92:J92)</f>
        <v>0</v>
      </c>
      <c r="E92" s="29" t="s">
        <v>24</v>
      </c>
      <c r="F92" s="35">
        <v>0</v>
      </c>
      <c r="G92" s="35">
        <v>0</v>
      </c>
      <c r="H92" s="35">
        <v>0</v>
      </c>
      <c r="I92" s="35">
        <v>0</v>
      </c>
      <c r="J92" s="35">
        <v>0</v>
      </c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</row>
    <row r="93" spans="1:30" s="38" customFormat="1" ht="21" customHeight="1" x14ac:dyDescent="0.25">
      <c r="A93" s="111"/>
      <c r="B93" s="89"/>
      <c r="C93" s="74"/>
      <c r="D93" s="34">
        <f>SUM(F93:J93)</f>
        <v>0</v>
      </c>
      <c r="E93" s="29" t="s">
        <v>25</v>
      </c>
      <c r="F93" s="35">
        <v>0</v>
      </c>
      <c r="G93" s="35">
        <v>0</v>
      </c>
      <c r="H93" s="35">
        <v>0</v>
      </c>
      <c r="I93" s="35">
        <v>0</v>
      </c>
      <c r="J93" s="35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</row>
    <row r="94" spans="1:30" s="38" customFormat="1" ht="24" customHeight="1" x14ac:dyDescent="0.25">
      <c r="A94" s="111"/>
      <c r="B94" s="89"/>
      <c r="C94" s="75">
        <f>SUM(F94:J94)</f>
        <v>150000</v>
      </c>
      <c r="D94" s="75"/>
      <c r="E94" s="29" t="s">
        <v>26</v>
      </c>
      <c r="F94" s="35">
        <v>150000</v>
      </c>
      <c r="G94" s="35">
        <v>0</v>
      </c>
      <c r="H94" s="35">
        <v>0</v>
      </c>
      <c r="I94" s="35">
        <v>0</v>
      </c>
      <c r="J94" s="35">
        <v>0</v>
      </c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</row>
    <row r="95" spans="1:30" s="38" customFormat="1" ht="24" customHeight="1" x14ac:dyDescent="0.25">
      <c r="A95" s="72"/>
      <c r="B95" s="107" t="s">
        <v>43</v>
      </c>
      <c r="C95" s="74">
        <f>SUM(D95:D97)</f>
        <v>332000</v>
      </c>
      <c r="D95" s="39">
        <f>SUM(F95:J95)</f>
        <v>0</v>
      </c>
      <c r="E95" s="29" t="s">
        <v>23</v>
      </c>
      <c r="F95" s="39">
        <f t="shared" ref="F95:J96" si="1">F63+F67+F71+F75+F79+F83+F87+F91</f>
        <v>0</v>
      </c>
      <c r="G95" s="39">
        <f t="shared" si="1"/>
        <v>0</v>
      </c>
      <c r="H95" s="39">
        <f t="shared" si="1"/>
        <v>0</v>
      </c>
      <c r="I95" s="39">
        <f t="shared" si="1"/>
        <v>0</v>
      </c>
      <c r="J95" s="39">
        <f t="shared" si="1"/>
        <v>0</v>
      </c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</row>
    <row r="96" spans="1:30" s="41" customFormat="1" ht="13.5" customHeight="1" x14ac:dyDescent="0.25">
      <c r="A96" s="72"/>
      <c r="B96" s="107"/>
      <c r="C96" s="74"/>
      <c r="D96" s="39">
        <f>SUM(F96:J96)</f>
        <v>70000</v>
      </c>
      <c r="E96" s="29" t="s">
        <v>24</v>
      </c>
      <c r="F96" s="39">
        <f t="shared" si="1"/>
        <v>0</v>
      </c>
      <c r="G96" s="39">
        <f t="shared" si="1"/>
        <v>70000</v>
      </c>
      <c r="H96" s="39">
        <f t="shared" si="1"/>
        <v>0</v>
      </c>
      <c r="I96" s="39">
        <f t="shared" si="1"/>
        <v>0</v>
      </c>
      <c r="J96" s="39">
        <f t="shared" si="1"/>
        <v>0</v>
      </c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</row>
    <row r="97" spans="1:30" s="37" customFormat="1" ht="24.75" customHeight="1" x14ac:dyDescent="0.25">
      <c r="A97" s="72"/>
      <c r="B97" s="107"/>
      <c r="C97" s="74"/>
      <c r="D97" s="39">
        <f>SUM(F97:J97)</f>
        <v>262000</v>
      </c>
      <c r="E97" s="29" t="s">
        <v>25</v>
      </c>
      <c r="F97" s="39">
        <f t="shared" ref="F97:J98" si="2">F65+F69+F73+F77+F81+F85+F89+F93</f>
        <v>0</v>
      </c>
      <c r="G97" s="39">
        <f t="shared" si="2"/>
        <v>0</v>
      </c>
      <c r="H97" s="39">
        <f t="shared" si="2"/>
        <v>132000</v>
      </c>
      <c r="I97" s="39">
        <f t="shared" si="2"/>
        <v>130000</v>
      </c>
      <c r="J97" s="39">
        <f t="shared" si="2"/>
        <v>0</v>
      </c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</row>
    <row r="98" spans="1:30" s="37" customFormat="1" ht="22.5" customHeight="1" x14ac:dyDescent="0.25">
      <c r="A98" s="72"/>
      <c r="B98" s="107"/>
      <c r="C98" s="75">
        <f>SUM(F98:J98)</f>
        <v>150000</v>
      </c>
      <c r="D98" s="75"/>
      <c r="E98" s="29" t="s">
        <v>26</v>
      </c>
      <c r="F98" s="39">
        <f t="shared" si="2"/>
        <v>150000</v>
      </c>
      <c r="G98" s="39">
        <f t="shared" si="2"/>
        <v>0</v>
      </c>
      <c r="H98" s="39">
        <f t="shared" si="2"/>
        <v>0</v>
      </c>
      <c r="I98" s="39">
        <f t="shared" si="2"/>
        <v>0</v>
      </c>
      <c r="J98" s="39">
        <f t="shared" si="2"/>
        <v>0</v>
      </c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</row>
    <row r="99" spans="1:30" s="37" customFormat="1" ht="23.25" customHeight="1" x14ac:dyDescent="0.25">
      <c r="A99" s="71" t="s">
        <v>61</v>
      </c>
      <c r="B99" s="71"/>
      <c r="C99" s="71"/>
      <c r="D99" s="71"/>
      <c r="E99" s="71"/>
      <c r="F99" s="71"/>
      <c r="G99" s="71"/>
      <c r="H99" s="71"/>
      <c r="I99" s="71"/>
      <c r="J99" s="7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</row>
    <row r="100" spans="1:30" s="37" customFormat="1" ht="15.75" customHeight="1" x14ac:dyDescent="0.25">
      <c r="A100" s="71" t="s">
        <v>62</v>
      </c>
      <c r="B100" s="71"/>
      <c r="C100" s="71"/>
      <c r="D100" s="71"/>
      <c r="E100" s="71"/>
      <c r="F100" s="71"/>
      <c r="G100" s="71"/>
      <c r="H100" s="71"/>
      <c r="I100" s="71"/>
      <c r="J100" s="7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</row>
    <row r="101" spans="1:30" ht="36" customHeight="1" x14ac:dyDescent="0.25">
      <c r="A101" s="72" t="s">
        <v>63</v>
      </c>
      <c r="B101" s="89" t="s">
        <v>64</v>
      </c>
      <c r="C101" s="74">
        <f>D101+D102+D103</f>
        <v>260389</v>
      </c>
      <c r="D101" s="34">
        <f>SUM(F101:J101)</f>
        <v>0</v>
      </c>
      <c r="E101" s="29" t="s">
        <v>23</v>
      </c>
      <c r="F101" s="35">
        <v>0</v>
      </c>
      <c r="G101" s="35">
        <v>0</v>
      </c>
      <c r="H101" s="35">
        <v>0</v>
      </c>
      <c r="I101" s="35">
        <v>0</v>
      </c>
      <c r="J101" s="35">
        <v>0</v>
      </c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</row>
    <row r="102" spans="1:30" ht="32.25" customHeight="1" x14ac:dyDescent="0.25">
      <c r="A102" s="72"/>
      <c r="B102" s="89"/>
      <c r="C102" s="74"/>
      <c r="D102" s="34">
        <f>SUM(F102:J102)</f>
        <v>195494</v>
      </c>
      <c r="E102" s="29" t="s">
        <v>24</v>
      </c>
      <c r="F102" s="35">
        <v>0</v>
      </c>
      <c r="G102" s="35">
        <v>195494</v>
      </c>
      <c r="H102" s="35">
        <v>0</v>
      </c>
      <c r="I102" s="35">
        <v>0</v>
      </c>
      <c r="J102" s="35">
        <v>0</v>
      </c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</row>
    <row r="103" spans="1:30" ht="33.75" customHeight="1" x14ac:dyDescent="0.25">
      <c r="A103" s="72"/>
      <c r="B103" s="89"/>
      <c r="C103" s="74"/>
      <c r="D103" s="34">
        <f>SUM(F103:J103)</f>
        <v>64895</v>
      </c>
      <c r="E103" s="29" t="s">
        <v>25</v>
      </c>
      <c r="F103" s="35">
        <v>0</v>
      </c>
      <c r="G103" s="35">
        <v>0</v>
      </c>
      <c r="H103" s="35">
        <v>42955</v>
      </c>
      <c r="I103" s="35">
        <v>19740</v>
      </c>
      <c r="J103" s="35">
        <v>2200</v>
      </c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</row>
    <row r="104" spans="1:30" ht="24" customHeight="1" x14ac:dyDescent="0.25">
      <c r="A104" s="72"/>
      <c r="B104" s="89"/>
      <c r="C104" s="75">
        <f>SUM(F104:J104)</f>
        <v>0</v>
      </c>
      <c r="D104" s="75"/>
      <c r="E104" s="29" t="s">
        <v>26</v>
      </c>
      <c r="F104" s="35">
        <v>0</v>
      </c>
      <c r="G104" s="35">
        <v>0</v>
      </c>
      <c r="H104" s="35">
        <v>0</v>
      </c>
      <c r="I104" s="35">
        <v>0</v>
      </c>
      <c r="J104" s="35">
        <v>0</v>
      </c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</row>
    <row r="105" spans="1:30" ht="22.5" customHeight="1" x14ac:dyDescent="0.25">
      <c r="A105" s="72" t="s">
        <v>65</v>
      </c>
      <c r="B105" s="89" t="s">
        <v>66</v>
      </c>
      <c r="C105" s="74">
        <f>D105+D106+D107</f>
        <v>25000</v>
      </c>
      <c r="D105" s="34">
        <f>SUM(F105:J105)</f>
        <v>0</v>
      </c>
      <c r="E105" s="29" t="s">
        <v>23</v>
      </c>
      <c r="F105" s="35">
        <v>0</v>
      </c>
      <c r="G105" s="35">
        <v>0</v>
      </c>
      <c r="H105" s="35">
        <v>0</v>
      </c>
      <c r="I105" s="35">
        <v>0</v>
      </c>
      <c r="J105" s="35">
        <v>0</v>
      </c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</row>
    <row r="106" spans="1:30" ht="18" customHeight="1" x14ac:dyDescent="0.25">
      <c r="A106" s="72"/>
      <c r="B106" s="89"/>
      <c r="C106" s="74"/>
      <c r="D106" s="34">
        <f>SUM(F106:J106)</f>
        <v>25000</v>
      </c>
      <c r="E106" s="29" t="s">
        <v>24</v>
      </c>
      <c r="F106" s="35">
        <v>0</v>
      </c>
      <c r="G106" s="35">
        <v>25000</v>
      </c>
      <c r="H106" s="35">
        <v>0</v>
      </c>
      <c r="I106" s="35">
        <v>0</v>
      </c>
      <c r="J106" s="35">
        <v>0</v>
      </c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</row>
    <row r="107" spans="1:30" ht="21.75" customHeight="1" x14ac:dyDescent="0.25">
      <c r="A107" s="72"/>
      <c r="B107" s="89"/>
      <c r="C107" s="74"/>
      <c r="D107" s="34">
        <f>SUM(F107:J107)</f>
        <v>0</v>
      </c>
      <c r="E107" s="29" t="s">
        <v>25</v>
      </c>
      <c r="F107" s="35">
        <v>0</v>
      </c>
      <c r="G107" s="35">
        <v>0</v>
      </c>
      <c r="H107" s="35">
        <v>0</v>
      </c>
      <c r="I107" s="35">
        <v>0</v>
      </c>
      <c r="J107" s="35">
        <v>0</v>
      </c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</row>
    <row r="108" spans="1:30" ht="36" customHeight="1" x14ac:dyDescent="0.25">
      <c r="A108" s="72"/>
      <c r="B108" s="89"/>
      <c r="C108" s="75">
        <v>0</v>
      </c>
      <c r="D108" s="75"/>
      <c r="E108" s="29" t="s">
        <v>26</v>
      </c>
      <c r="F108" s="35">
        <v>0</v>
      </c>
      <c r="G108" s="35">
        <v>0</v>
      </c>
      <c r="H108" s="35">
        <v>0</v>
      </c>
      <c r="I108" s="35">
        <v>0</v>
      </c>
      <c r="J108" s="35">
        <v>0</v>
      </c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</row>
    <row r="109" spans="1:30" ht="22.5" customHeight="1" x14ac:dyDescent="0.25">
      <c r="A109" s="72" t="s">
        <v>67</v>
      </c>
      <c r="B109" s="89" t="s">
        <v>68</v>
      </c>
      <c r="C109" s="74">
        <f>SUM(D109:D111)</f>
        <v>25000</v>
      </c>
      <c r="D109" s="34">
        <f>SUM(F109:J109)</f>
        <v>0</v>
      </c>
      <c r="E109" s="29" t="s">
        <v>23</v>
      </c>
      <c r="F109" s="35">
        <v>0</v>
      </c>
      <c r="G109" s="35">
        <v>0</v>
      </c>
      <c r="H109" s="35">
        <v>0</v>
      </c>
      <c r="I109" s="35">
        <v>0</v>
      </c>
      <c r="J109" s="35">
        <v>0</v>
      </c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</row>
    <row r="110" spans="1:30" ht="20.25" customHeight="1" x14ac:dyDescent="0.25">
      <c r="A110" s="72"/>
      <c r="B110" s="89"/>
      <c r="C110" s="74"/>
      <c r="D110" s="34">
        <f>SUM(F110:J110)</f>
        <v>0</v>
      </c>
      <c r="E110" s="29" t="s">
        <v>24</v>
      </c>
      <c r="F110" s="35">
        <v>0</v>
      </c>
      <c r="G110" s="35">
        <v>0</v>
      </c>
      <c r="H110" s="35">
        <v>0</v>
      </c>
      <c r="I110" s="35">
        <v>0</v>
      </c>
      <c r="J110" s="35">
        <v>0</v>
      </c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</row>
    <row r="111" spans="1:30" ht="24" customHeight="1" x14ac:dyDescent="0.25">
      <c r="A111" s="72"/>
      <c r="B111" s="89"/>
      <c r="C111" s="74"/>
      <c r="D111" s="34">
        <f>SUM(F111:J111)</f>
        <v>25000</v>
      </c>
      <c r="E111" s="29" t="s">
        <v>25</v>
      </c>
      <c r="F111" s="35">
        <v>0</v>
      </c>
      <c r="G111" s="35">
        <v>0</v>
      </c>
      <c r="H111" s="35">
        <v>25000</v>
      </c>
      <c r="I111" s="35">
        <v>0</v>
      </c>
      <c r="J111" s="35">
        <v>0</v>
      </c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</row>
    <row r="112" spans="1:30" ht="21" customHeight="1" x14ac:dyDescent="0.25">
      <c r="A112" s="72"/>
      <c r="B112" s="89"/>
      <c r="C112" s="75">
        <f>SUM(F112:J112)</f>
        <v>0</v>
      </c>
      <c r="D112" s="75"/>
      <c r="E112" s="29" t="s">
        <v>26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</row>
    <row r="113" spans="1:30" ht="25.5" customHeight="1" x14ac:dyDescent="0.25">
      <c r="A113" s="72" t="s">
        <v>69</v>
      </c>
      <c r="B113" s="89" t="s">
        <v>70</v>
      </c>
      <c r="C113" s="74">
        <f>SUM(D113:D115)</f>
        <v>50000</v>
      </c>
      <c r="D113" s="34">
        <f>SUM(G113:J113)</f>
        <v>0</v>
      </c>
      <c r="E113" s="29" t="s">
        <v>23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</row>
    <row r="114" spans="1:30" ht="19.5" customHeight="1" x14ac:dyDescent="0.25">
      <c r="A114" s="72"/>
      <c r="B114" s="89"/>
      <c r="C114" s="74"/>
      <c r="D114" s="34">
        <f>SUM(G114:J114)</f>
        <v>50000</v>
      </c>
      <c r="E114" s="29" t="s">
        <v>24</v>
      </c>
      <c r="F114" s="35">
        <v>0</v>
      </c>
      <c r="G114" s="35">
        <v>50000</v>
      </c>
      <c r="H114" s="35">
        <v>0</v>
      </c>
      <c r="I114" s="35">
        <v>0</v>
      </c>
      <c r="J114" s="35">
        <v>0</v>
      </c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</row>
    <row r="115" spans="1:30" ht="22.5" customHeight="1" x14ac:dyDescent="0.25">
      <c r="A115" s="72"/>
      <c r="B115" s="89"/>
      <c r="C115" s="74"/>
      <c r="D115" s="34">
        <f>SUM(F115:J115)</f>
        <v>0</v>
      </c>
      <c r="E115" s="29" t="s">
        <v>25</v>
      </c>
      <c r="F115" s="35">
        <v>0</v>
      </c>
      <c r="G115" s="35">
        <v>0</v>
      </c>
      <c r="H115" s="35">
        <v>0</v>
      </c>
      <c r="I115" s="35">
        <v>0</v>
      </c>
      <c r="J115" s="35">
        <v>0</v>
      </c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</row>
    <row r="116" spans="1:30" ht="20.25" customHeight="1" x14ac:dyDescent="0.25">
      <c r="A116" s="72"/>
      <c r="B116" s="89"/>
      <c r="C116" s="75">
        <f>SUM(G116:J116)</f>
        <v>0</v>
      </c>
      <c r="D116" s="75"/>
      <c r="E116" s="29" t="s">
        <v>26</v>
      </c>
      <c r="F116" s="35">
        <v>0</v>
      </c>
      <c r="G116" s="35">
        <v>0</v>
      </c>
      <c r="H116" s="35">
        <v>0</v>
      </c>
      <c r="I116" s="35">
        <v>0</v>
      </c>
      <c r="J116" s="35">
        <v>0</v>
      </c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</row>
    <row r="117" spans="1:30" ht="18.75" customHeight="1" x14ac:dyDescent="0.25">
      <c r="A117" s="72" t="s">
        <v>71</v>
      </c>
      <c r="B117" s="89" t="s">
        <v>72</v>
      </c>
      <c r="C117" s="74">
        <f>SUM(D117:D119)</f>
        <v>15000</v>
      </c>
      <c r="D117" s="34">
        <f>SUM(F117:J117)</f>
        <v>0</v>
      </c>
      <c r="E117" s="29" t="s">
        <v>23</v>
      </c>
      <c r="F117" s="35">
        <v>0</v>
      </c>
      <c r="G117" s="35">
        <v>0</v>
      </c>
      <c r="H117" s="35">
        <v>0</v>
      </c>
      <c r="I117" s="35">
        <v>0</v>
      </c>
      <c r="J117" s="35">
        <v>0</v>
      </c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</row>
    <row r="118" spans="1:30" ht="21" customHeight="1" x14ac:dyDescent="0.25">
      <c r="A118" s="72"/>
      <c r="B118" s="89"/>
      <c r="C118" s="74"/>
      <c r="D118" s="34">
        <f>SUM(F118:J118)</f>
        <v>15000</v>
      </c>
      <c r="E118" s="29" t="s">
        <v>24</v>
      </c>
      <c r="F118" s="35">
        <v>0</v>
      </c>
      <c r="G118" s="35">
        <v>15000</v>
      </c>
      <c r="H118" s="35">
        <v>0</v>
      </c>
      <c r="I118" s="35">
        <v>0</v>
      </c>
      <c r="J118" s="35">
        <v>0</v>
      </c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</row>
    <row r="119" spans="1:30" ht="18" customHeight="1" x14ac:dyDescent="0.25">
      <c r="A119" s="72"/>
      <c r="B119" s="89"/>
      <c r="C119" s="74"/>
      <c r="D119" s="34">
        <f>SUM(F119:J119)</f>
        <v>0</v>
      </c>
      <c r="E119" s="29" t="s">
        <v>25</v>
      </c>
      <c r="F119" s="35">
        <v>0</v>
      </c>
      <c r="G119" s="35">
        <v>0</v>
      </c>
      <c r="H119" s="35">
        <v>0</v>
      </c>
      <c r="I119" s="35">
        <v>0</v>
      </c>
      <c r="J119" s="35">
        <v>0</v>
      </c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</row>
    <row r="120" spans="1:30" ht="23.25" customHeight="1" x14ac:dyDescent="0.25">
      <c r="A120" s="72"/>
      <c r="B120" s="89"/>
      <c r="C120" s="75">
        <f>SUM(F120:J120)</f>
        <v>0</v>
      </c>
      <c r="D120" s="75"/>
      <c r="E120" s="29" t="s">
        <v>26</v>
      </c>
      <c r="F120" s="35">
        <v>0</v>
      </c>
      <c r="G120" s="35">
        <v>0</v>
      </c>
      <c r="H120" s="35">
        <v>0</v>
      </c>
      <c r="I120" s="35">
        <v>0</v>
      </c>
      <c r="J120" s="35">
        <v>0</v>
      </c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</row>
    <row r="121" spans="1:30" ht="12.75" customHeight="1" x14ac:dyDescent="0.25">
      <c r="A121" s="72" t="s">
        <v>73</v>
      </c>
      <c r="B121" s="89" t="s">
        <v>74</v>
      </c>
      <c r="C121" s="74">
        <f>SUM(D121:D123)</f>
        <v>66750</v>
      </c>
      <c r="D121" s="34">
        <f>SUM(F121:J121)</f>
        <v>0</v>
      </c>
      <c r="E121" s="29" t="s">
        <v>23</v>
      </c>
      <c r="F121" s="35">
        <v>0</v>
      </c>
      <c r="G121" s="35">
        <v>0</v>
      </c>
      <c r="H121" s="35">
        <v>0</v>
      </c>
      <c r="I121" s="35">
        <v>0</v>
      </c>
      <c r="J121" s="35">
        <v>0</v>
      </c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</row>
    <row r="122" spans="1:30" x14ac:dyDescent="0.25">
      <c r="A122" s="72"/>
      <c r="B122" s="89"/>
      <c r="C122" s="74"/>
      <c r="D122" s="34">
        <f>SUM(F122:J122)</f>
        <v>66750</v>
      </c>
      <c r="E122" s="29" t="s">
        <v>24</v>
      </c>
      <c r="F122" s="35">
        <v>0</v>
      </c>
      <c r="G122" s="35">
        <v>66750</v>
      </c>
      <c r="H122" s="35">
        <v>0</v>
      </c>
      <c r="I122" s="35">
        <v>0</v>
      </c>
      <c r="J122" s="35">
        <v>0</v>
      </c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</row>
    <row r="123" spans="1:30" ht="22.5" customHeight="1" x14ac:dyDescent="0.25">
      <c r="A123" s="72"/>
      <c r="B123" s="89"/>
      <c r="C123" s="74"/>
      <c r="D123" s="34">
        <f>SUM(F123:J123)</f>
        <v>0</v>
      </c>
      <c r="E123" s="29" t="s">
        <v>25</v>
      </c>
      <c r="F123" s="35">
        <v>0</v>
      </c>
      <c r="G123" s="35">
        <v>0</v>
      </c>
      <c r="H123" s="35">
        <v>0</v>
      </c>
      <c r="I123" s="35">
        <v>0</v>
      </c>
      <c r="J123" s="35">
        <v>0</v>
      </c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</row>
    <row r="124" spans="1:30" ht="21" customHeight="1" x14ac:dyDescent="0.25">
      <c r="A124" s="72"/>
      <c r="B124" s="89"/>
      <c r="C124" s="75">
        <f>SUM(G124:J124)</f>
        <v>0</v>
      </c>
      <c r="D124" s="75"/>
      <c r="E124" s="29" t="s">
        <v>26</v>
      </c>
      <c r="F124" s="35">
        <v>0</v>
      </c>
      <c r="G124" s="35">
        <v>0</v>
      </c>
      <c r="H124" s="35">
        <v>0</v>
      </c>
      <c r="I124" s="35">
        <v>0</v>
      </c>
      <c r="J124" s="35">
        <v>0</v>
      </c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</row>
    <row r="125" spans="1:30" ht="22.5" customHeight="1" x14ac:dyDescent="0.25">
      <c r="A125" s="72" t="s">
        <v>75</v>
      </c>
      <c r="B125" s="89" t="s">
        <v>76</v>
      </c>
      <c r="C125" s="74">
        <f>SUM(D125:D127)</f>
        <v>7550</v>
      </c>
      <c r="D125" s="34">
        <f>SUM(F125:J125)</f>
        <v>0</v>
      </c>
      <c r="E125" s="29" t="s">
        <v>23</v>
      </c>
      <c r="F125" s="35">
        <v>0</v>
      </c>
      <c r="G125" s="35">
        <v>0</v>
      </c>
      <c r="H125" s="35">
        <v>0</v>
      </c>
      <c r="I125" s="35">
        <v>0</v>
      </c>
      <c r="J125" s="35">
        <v>0</v>
      </c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</row>
    <row r="126" spans="1:30" ht="21.75" customHeight="1" x14ac:dyDescent="0.25">
      <c r="A126" s="72"/>
      <c r="B126" s="89"/>
      <c r="C126" s="74"/>
      <c r="D126" s="34">
        <f>SUM(F126:J126)</f>
        <v>0</v>
      </c>
      <c r="E126" s="29" t="s">
        <v>24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</row>
    <row r="127" spans="1:30" ht="21.75" customHeight="1" x14ac:dyDescent="0.25">
      <c r="A127" s="72"/>
      <c r="B127" s="89"/>
      <c r="C127" s="74"/>
      <c r="D127" s="34">
        <f>SUM(F127:J127)</f>
        <v>7550</v>
      </c>
      <c r="E127" s="29" t="s">
        <v>25</v>
      </c>
      <c r="F127" s="35">
        <v>0</v>
      </c>
      <c r="G127" s="35">
        <v>0</v>
      </c>
      <c r="H127" s="35">
        <v>3250</v>
      </c>
      <c r="I127" s="35">
        <v>2300</v>
      </c>
      <c r="J127" s="35">
        <v>2000</v>
      </c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</row>
    <row r="128" spans="1:30" ht="21.75" customHeight="1" x14ac:dyDescent="0.25">
      <c r="A128" s="72"/>
      <c r="B128" s="89"/>
      <c r="C128" s="75">
        <f>SUM(F128:J128)</f>
        <v>0</v>
      </c>
      <c r="D128" s="75"/>
      <c r="E128" s="29" t="s">
        <v>26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</row>
    <row r="129" spans="1:30" ht="21" customHeight="1" x14ac:dyDescent="0.25">
      <c r="A129" s="72" t="s">
        <v>77</v>
      </c>
      <c r="B129" s="89" t="s">
        <v>78</v>
      </c>
      <c r="C129" s="74">
        <f>SUM(D129:D131)</f>
        <v>11500</v>
      </c>
      <c r="D129" s="34">
        <f>SUM(F129:J129)</f>
        <v>0</v>
      </c>
      <c r="E129" s="29" t="s">
        <v>23</v>
      </c>
      <c r="F129" s="35">
        <v>0</v>
      </c>
      <c r="G129" s="35">
        <v>0</v>
      </c>
      <c r="H129" s="35">
        <v>0</v>
      </c>
      <c r="I129" s="35">
        <v>0</v>
      </c>
      <c r="J129" s="35">
        <v>0</v>
      </c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</row>
    <row r="130" spans="1:30" ht="18" customHeight="1" x14ac:dyDescent="0.25">
      <c r="A130" s="72"/>
      <c r="B130" s="89"/>
      <c r="C130" s="74"/>
      <c r="D130" s="34">
        <f>SUM(F130:J130)</f>
        <v>0</v>
      </c>
      <c r="E130" s="29" t="s">
        <v>24</v>
      </c>
      <c r="F130" s="35">
        <v>0</v>
      </c>
      <c r="G130" s="35">
        <v>0</v>
      </c>
      <c r="H130" s="35">
        <v>0</v>
      </c>
      <c r="I130" s="35">
        <v>0</v>
      </c>
      <c r="J130" s="35">
        <v>0</v>
      </c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</row>
    <row r="131" spans="1:30" ht="21" customHeight="1" x14ac:dyDescent="0.25">
      <c r="A131" s="72"/>
      <c r="B131" s="89"/>
      <c r="C131" s="74"/>
      <c r="D131" s="34">
        <f>SUM(F131:J131)</f>
        <v>11500</v>
      </c>
      <c r="E131" s="29" t="s">
        <v>25</v>
      </c>
      <c r="F131" s="35">
        <v>0</v>
      </c>
      <c r="G131" s="35">
        <v>0</v>
      </c>
      <c r="H131" s="35">
        <v>11500</v>
      </c>
      <c r="I131" s="35">
        <v>0</v>
      </c>
      <c r="J131" s="35">
        <v>0</v>
      </c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</row>
    <row r="132" spans="1:30" ht="18.75" customHeight="1" x14ac:dyDescent="0.25">
      <c r="A132" s="72"/>
      <c r="B132" s="89"/>
      <c r="C132" s="75">
        <f>SUM(F132:J132)</f>
        <v>0</v>
      </c>
      <c r="D132" s="75"/>
      <c r="E132" s="29" t="s">
        <v>26</v>
      </c>
      <c r="F132" s="35">
        <v>0</v>
      </c>
      <c r="G132" s="35">
        <v>0</v>
      </c>
      <c r="H132" s="35">
        <v>0</v>
      </c>
      <c r="I132" s="35">
        <v>0</v>
      </c>
      <c r="J132" s="35">
        <v>0</v>
      </c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</row>
    <row r="133" spans="1:30" ht="19.5" customHeight="1" x14ac:dyDescent="0.25">
      <c r="A133" s="72" t="s">
        <v>79</v>
      </c>
      <c r="B133" s="89" t="s">
        <v>80</v>
      </c>
      <c r="C133" s="74">
        <f>SUM(D133:D135)</f>
        <v>11000</v>
      </c>
      <c r="D133" s="34">
        <f>SUM(F133:J133)</f>
        <v>0</v>
      </c>
      <c r="E133" s="29" t="s">
        <v>23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</row>
    <row r="134" spans="1:30" ht="18" customHeight="1" x14ac:dyDescent="0.25">
      <c r="A134" s="72"/>
      <c r="B134" s="89"/>
      <c r="C134" s="74"/>
      <c r="D134" s="34">
        <f>SUM(F134:J134)</f>
        <v>0</v>
      </c>
      <c r="E134" s="29" t="s">
        <v>24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</row>
    <row r="135" spans="1:30" ht="20.25" customHeight="1" x14ac:dyDescent="0.25">
      <c r="A135" s="72"/>
      <c r="B135" s="89"/>
      <c r="C135" s="74"/>
      <c r="D135" s="34">
        <f>SUM(F135:J135)</f>
        <v>11000</v>
      </c>
      <c r="E135" s="29" t="s">
        <v>25</v>
      </c>
      <c r="F135" s="35">
        <v>0</v>
      </c>
      <c r="G135" s="35">
        <v>0</v>
      </c>
      <c r="H135" s="35">
        <v>11000</v>
      </c>
      <c r="I135" s="35">
        <v>0</v>
      </c>
      <c r="J135" s="35">
        <v>0</v>
      </c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</row>
    <row r="136" spans="1:30" ht="21.75" customHeight="1" x14ac:dyDescent="0.25">
      <c r="A136" s="72"/>
      <c r="B136" s="89"/>
      <c r="C136" s="75">
        <f>SUM(F136:J136)</f>
        <v>0</v>
      </c>
      <c r="D136" s="75"/>
      <c r="E136" s="29" t="s">
        <v>26</v>
      </c>
      <c r="F136" s="35">
        <v>0</v>
      </c>
      <c r="G136" s="35">
        <v>0</v>
      </c>
      <c r="H136" s="35">
        <v>0</v>
      </c>
      <c r="I136" s="35">
        <v>0</v>
      </c>
      <c r="J136" s="35">
        <v>0</v>
      </c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</row>
    <row r="137" spans="1:30" ht="22.5" customHeight="1" x14ac:dyDescent="0.25">
      <c r="A137" s="72" t="s">
        <v>81</v>
      </c>
      <c r="B137" s="89" t="s">
        <v>82</v>
      </c>
      <c r="C137" s="74">
        <f>SUM(D137:D139)</f>
        <v>1589</v>
      </c>
      <c r="D137" s="34">
        <f>SUM(F137:J137)</f>
        <v>0</v>
      </c>
      <c r="E137" s="29" t="s">
        <v>23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</row>
    <row r="138" spans="1:30" ht="18" customHeight="1" x14ac:dyDescent="0.25">
      <c r="A138" s="72"/>
      <c r="B138" s="89"/>
      <c r="C138" s="74"/>
      <c r="D138" s="34">
        <f>SUM(F138:J138)</f>
        <v>0</v>
      </c>
      <c r="E138" s="29" t="s">
        <v>24</v>
      </c>
      <c r="F138" s="35">
        <v>0</v>
      </c>
      <c r="G138" s="35">
        <v>0</v>
      </c>
      <c r="H138" s="35">
        <v>0</v>
      </c>
      <c r="I138" s="35">
        <v>0</v>
      </c>
      <c r="J138" s="35">
        <v>0</v>
      </c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</row>
    <row r="139" spans="1:30" ht="18.75" customHeight="1" x14ac:dyDescent="0.25">
      <c r="A139" s="72"/>
      <c r="B139" s="89"/>
      <c r="C139" s="74"/>
      <c r="D139" s="34">
        <f>SUM(F139:J139)</f>
        <v>1589</v>
      </c>
      <c r="E139" s="29" t="s">
        <v>25</v>
      </c>
      <c r="F139" s="35">
        <v>0</v>
      </c>
      <c r="G139" s="35">
        <v>0</v>
      </c>
      <c r="H139" s="35">
        <v>745</v>
      </c>
      <c r="I139" s="35">
        <v>644</v>
      </c>
      <c r="J139" s="35">
        <v>200</v>
      </c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</row>
    <row r="140" spans="1:30" ht="18" customHeight="1" x14ac:dyDescent="0.25">
      <c r="A140" s="72"/>
      <c r="B140" s="89"/>
      <c r="C140" s="75">
        <f>SUM(F140:J140)</f>
        <v>0</v>
      </c>
      <c r="D140" s="75"/>
      <c r="E140" s="29" t="s">
        <v>26</v>
      </c>
      <c r="F140" s="35">
        <v>0</v>
      </c>
      <c r="G140" s="35">
        <v>0</v>
      </c>
      <c r="H140" s="35">
        <v>0</v>
      </c>
      <c r="I140" s="35">
        <v>0</v>
      </c>
      <c r="J140" s="35">
        <v>0</v>
      </c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</row>
    <row r="141" spans="1:30" ht="22.5" customHeight="1" x14ac:dyDescent="0.25">
      <c r="A141" s="72" t="s">
        <v>83</v>
      </c>
      <c r="B141" s="89" t="s">
        <v>84</v>
      </c>
      <c r="C141" s="74">
        <f>D141+D142+D143</f>
        <v>17000</v>
      </c>
      <c r="D141" s="34">
        <f>SUM(F141:J141)</f>
        <v>0</v>
      </c>
      <c r="E141" s="29" t="s">
        <v>23</v>
      </c>
      <c r="F141" s="35">
        <v>0</v>
      </c>
      <c r="G141" s="35">
        <v>0</v>
      </c>
      <c r="H141" s="35">
        <v>0</v>
      </c>
      <c r="I141" s="35">
        <v>0</v>
      </c>
      <c r="J141" s="35">
        <v>0</v>
      </c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</row>
    <row r="142" spans="1:30" ht="21.75" customHeight="1" x14ac:dyDescent="0.25">
      <c r="A142" s="72"/>
      <c r="B142" s="89"/>
      <c r="C142" s="74"/>
      <c r="D142" s="34">
        <f>SUM(F142:J142)</f>
        <v>0</v>
      </c>
      <c r="E142" s="29" t="s">
        <v>24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</row>
    <row r="143" spans="1:30" ht="21.75" customHeight="1" x14ac:dyDescent="0.25">
      <c r="A143" s="72"/>
      <c r="B143" s="89"/>
      <c r="C143" s="74"/>
      <c r="D143" s="34">
        <f>SUM(F143:J143)</f>
        <v>17000</v>
      </c>
      <c r="E143" s="29" t="s">
        <v>25</v>
      </c>
      <c r="F143" s="35">
        <v>0</v>
      </c>
      <c r="G143" s="35">
        <v>0</v>
      </c>
      <c r="H143" s="35">
        <v>0</v>
      </c>
      <c r="I143" s="35">
        <v>17000</v>
      </c>
      <c r="J143" s="35">
        <v>0</v>
      </c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</row>
    <row r="144" spans="1:30" ht="24" customHeight="1" x14ac:dyDescent="0.25">
      <c r="A144" s="72"/>
      <c r="B144" s="89"/>
      <c r="C144" s="75">
        <f>SUM(G144:J144)</f>
        <v>0</v>
      </c>
      <c r="D144" s="75"/>
      <c r="E144" s="29" t="s">
        <v>26</v>
      </c>
      <c r="F144" s="35">
        <v>0</v>
      </c>
      <c r="G144" s="35">
        <v>0</v>
      </c>
      <c r="H144" s="35">
        <v>0</v>
      </c>
      <c r="I144" s="35">
        <v>0</v>
      </c>
      <c r="J144" s="35">
        <v>0</v>
      </c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</row>
    <row r="145" spans="1:30" ht="29.25" customHeight="1" x14ac:dyDescent="0.25">
      <c r="A145" s="72" t="s">
        <v>85</v>
      </c>
      <c r="B145" s="89" t="s">
        <v>86</v>
      </c>
      <c r="C145" s="74">
        <f>SUM(D145:D147)</f>
        <v>35000</v>
      </c>
      <c r="D145" s="34">
        <f>SUM(F145:J145)</f>
        <v>0</v>
      </c>
      <c r="E145" s="29" t="s">
        <v>23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</row>
    <row r="146" spans="1:30" ht="24.75" customHeight="1" x14ac:dyDescent="0.25">
      <c r="A146" s="72"/>
      <c r="B146" s="89"/>
      <c r="C146" s="74"/>
      <c r="D146" s="34">
        <f>SUM(F146:J146)</f>
        <v>25000</v>
      </c>
      <c r="E146" s="29" t="s">
        <v>24</v>
      </c>
      <c r="F146" s="35">
        <v>0</v>
      </c>
      <c r="G146" s="35">
        <v>25000</v>
      </c>
      <c r="H146" s="35">
        <v>0</v>
      </c>
      <c r="I146" s="35">
        <v>0</v>
      </c>
      <c r="J146" s="35">
        <v>0</v>
      </c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</row>
    <row r="147" spans="1:30" ht="74.25" customHeight="1" x14ac:dyDescent="0.25">
      <c r="A147" s="72"/>
      <c r="B147" s="89"/>
      <c r="C147" s="74"/>
      <c r="D147" s="34">
        <f>SUM(F147:J147)</f>
        <v>10000</v>
      </c>
      <c r="E147" s="29" t="s">
        <v>25</v>
      </c>
      <c r="F147" s="35">
        <v>0</v>
      </c>
      <c r="G147" s="35">
        <v>0</v>
      </c>
      <c r="H147" s="35">
        <v>5000</v>
      </c>
      <c r="I147" s="35">
        <v>5000</v>
      </c>
      <c r="J147" s="35">
        <v>0</v>
      </c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</row>
    <row r="148" spans="1:30" ht="22.5" customHeight="1" x14ac:dyDescent="0.25">
      <c r="A148" s="72"/>
      <c r="B148" s="89"/>
      <c r="C148" s="75">
        <f>SUM(F148:J148)</f>
        <v>0</v>
      </c>
      <c r="D148" s="75"/>
      <c r="E148" s="29" t="s">
        <v>26</v>
      </c>
      <c r="F148" s="35">
        <v>0</v>
      </c>
      <c r="G148" s="35">
        <v>0</v>
      </c>
      <c r="H148" s="35">
        <v>0</v>
      </c>
      <c r="I148" s="35">
        <v>0</v>
      </c>
      <c r="J148" s="35">
        <v>0</v>
      </c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</row>
    <row r="149" spans="1:30" ht="33.75" customHeight="1" x14ac:dyDescent="0.25">
      <c r="A149" s="72" t="s">
        <v>87</v>
      </c>
      <c r="B149" s="89" t="s">
        <v>196</v>
      </c>
      <c r="C149" s="74">
        <f>SUM(D149:D151)</f>
        <v>12100</v>
      </c>
      <c r="D149" s="34">
        <f>SUM(F149:J149)</f>
        <v>0</v>
      </c>
      <c r="E149" s="29" t="s">
        <v>23</v>
      </c>
      <c r="F149" s="35">
        <v>0</v>
      </c>
      <c r="G149" s="35">
        <v>0</v>
      </c>
      <c r="H149" s="35">
        <v>0</v>
      </c>
      <c r="I149" s="35">
        <v>0</v>
      </c>
      <c r="J149" s="35">
        <v>0</v>
      </c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</row>
    <row r="150" spans="1:30" ht="33" customHeight="1" x14ac:dyDescent="0.25">
      <c r="A150" s="72"/>
      <c r="B150" s="89"/>
      <c r="C150" s="74"/>
      <c r="D150" s="34">
        <f>SUM(F150:J150)</f>
        <v>0</v>
      </c>
      <c r="E150" s="29" t="s">
        <v>24</v>
      </c>
      <c r="F150" s="35">
        <v>0</v>
      </c>
      <c r="G150" s="35">
        <v>0</v>
      </c>
      <c r="H150" s="35">
        <v>0</v>
      </c>
      <c r="I150" s="35">
        <v>0</v>
      </c>
      <c r="J150" s="35">
        <v>0</v>
      </c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</row>
    <row r="151" spans="1:30" ht="36.75" customHeight="1" x14ac:dyDescent="0.25">
      <c r="A151" s="72"/>
      <c r="B151" s="89"/>
      <c r="C151" s="74"/>
      <c r="D151" s="34">
        <f>SUM(F151:J151)</f>
        <v>12100</v>
      </c>
      <c r="E151" s="29" t="s">
        <v>25</v>
      </c>
      <c r="F151" s="35">
        <v>0</v>
      </c>
      <c r="G151" s="35">
        <v>0</v>
      </c>
      <c r="H151" s="35">
        <v>800</v>
      </c>
      <c r="I151" s="35">
        <v>2600</v>
      </c>
      <c r="J151" s="35">
        <v>8700</v>
      </c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</row>
    <row r="152" spans="1:30" ht="35.25" customHeight="1" x14ac:dyDescent="0.25">
      <c r="A152" s="72"/>
      <c r="B152" s="89"/>
      <c r="C152" s="75">
        <f>SUM(F152:J152)</f>
        <v>3400</v>
      </c>
      <c r="D152" s="75"/>
      <c r="E152" s="29" t="s">
        <v>26</v>
      </c>
      <c r="F152" s="35">
        <v>0</v>
      </c>
      <c r="G152" s="35">
        <v>3400</v>
      </c>
      <c r="H152" s="35">
        <v>0</v>
      </c>
      <c r="I152" s="35">
        <v>0</v>
      </c>
      <c r="J152" s="35">
        <v>0</v>
      </c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</row>
    <row r="153" spans="1:30" ht="24.75" customHeight="1" x14ac:dyDescent="0.25">
      <c r="A153" s="72" t="s">
        <v>88</v>
      </c>
      <c r="B153" s="89" t="s">
        <v>195</v>
      </c>
      <c r="C153" s="74">
        <f>SUM(D153:D155)</f>
        <v>948.6</v>
      </c>
      <c r="D153" s="34">
        <f>SUM(F153:J153)</f>
        <v>0</v>
      </c>
      <c r="E153" s="29" t="s">
        <v>23</v>
      </c>
      <c r="F153" s="35">
        <v>0</v>
      </c>
      <c r="G153" s="35">
        <v>0</v>
      </c>
      <c r="H153" s="35">
        <v>0</v>
      </c>
      <c r="I153" s="35">
        <v>0</v>
      </c>
      <c r="J153" s="35">
        <v>0</v>
      </c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</row>
    <row r="154" spans="1:30" ht="33.75" customHeight="1" x14ac:dyDescent="0.25">
      <c r="A154" s="72"/>
      <c r="B154" s="89"/>
      <c r="C154" s="74"/>
      <c r="D154" s="34">
        <f>SUM(F154:J154)</f>
        <v>0</v>
      </c>
      <c r="E154" s="29" t="s">
        <v>24</v>
      </c>
      <c r="F154" s="35">
        <v>0</v>
      </c>
      <c r="G154" s="35">
        <v>0</v>
      </c>
      <c r="H154" s="35">
        <v>0</v>
      </c>
      <c r="I154" s="35">
        <v>0</v>
      </c>
      <c r="J154" s="35">
        <v>0</v>
      </c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</row>
    <row r="155" spans="1:30" ht="32.25" customHeight="1" x14ac:dyDescent="0.25">
      <c r="A155" s="72"/>
      <c r="B155" s="89"/>
      <c r="C155" s="74"/>
      <c r="D155" s="34">
        <f>SUM(F155:J155)</f>
        <v>948.6</v>
      </c>
      <c r="E155" s="29" t="s">
        <v>25</v>
      </c>
      <c r="F155" s="35">
        <v>0</v>
      </c>
      <c r="G155" s="35">
        <v>0</v>
      </c>
      <c r="H155" s="35">
        <v>948.6</v>
      </c>
      <c r="I155" s="35">
        <v>0</v>
      </c>
      <c r="J155" s="35">
        <v>0</v>
      </c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</row>
    <row r="156" spans="1:30" ht="48" customHeight="1" x14ac:dyDescent="0.25">
      <c r="A156" s="72"/>
      <c r="B156" s="89"/>
      <c r="C156" s="75">
        <f>SUM(F156:J156)</f>
        <v>0</v>
      </c>
      <c r="D156" s="75"/>
      <c r="E156" s="29" t="s">
        <v>26</v>
      </c>
      <c r="F156" s="35">
        <v>0</v>
      </c>
      <c r="G156" s="35">
        <v>0</v>
      </c>
      <c r="H156" s="35">
        <v>0</v>
      </c>
      <c r="I156" s="35">
        <v>0</v>
      </c>
      <c r="J156" s="35">
        <v>0</v>
      </c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</row>
    <row r="157" spans="1:30" ht="41.25" customHeight="1" x14ac:dyDescent="0.25">
      <c r="A157" s="72" t="s">
        <v>89</v>
      </c>
      <c r="B157" s="89" t="s">
        <v>90</v>
      </c>
      <c r="C157" s="74">
        <f>SUM(D157:D159)</f>
        <v>4650</v>
      </c>
      <c r="D157" s="34">
        <f>SUM(F157:J157)</f>
        <v>0</v>
      </c>
      <c r="E157" s="29" t="s">
        <v>23</v>
      </c>
      <c r="F157" s="35">
        <v>0</v>
      </c>
      <c r="G157" s="35">
        <v>0</v>
      </c>
      <c r="H157" s="35">
        <v>0</v>
      </c>
      <c r="I157" s="35">
        <v>0</v>
      </c>
      <c r="J157" s="35">
        <v>0</v>
      </c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</row>
    <row r="158" spans="1:30" ht="33.75" customHeight="1" x14ac:dyDescent="0.25">
      <c r="A158" s="72"/>
      <c r="B158" s="89"/>
      <c r="C158" s="74"/>
      <c r="D158" s="34">
        <f>SUM(F158:J158)</f>
        <v>0</v>
      </c>
      <c r="E158" s="29" t="s">
        <v>24</v>
      </c>
      <c r="F158" s="35">
        <v>0</v>
      </c>
      <c r="G158" s="35">
        <v>0</v>
      </c>
      <c r="H158" s="35">
        <v>0</v>
      </c>
      <c r="I158" s="35">
        <v>0</v>
      </c>
      <c r="J158" s="35">
        <v>0</v>
      </c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</row>
    <row r="159" spans="1:30" ht="35.25" customHeight="1" x14ac:dyDescent="0.25">
      <c r="A159" s="72"/>
      <c r="B159" s="89"/>
      <c r="C159" s="74"/>
      <c r="D159" s="34">
        <f>SUM(F159:J159)</f>
        <v>4650</v>
      </c>
      <c r="E159" s="29" t="s">
        <v>25</v>
      </c>
      <c r="F159" s="35">
        <v>0</v>
      </c>
      <c r="G159" s="35">
        <v>0</v>
      </c>
      <c r="H159" s="35">
        <v>4650</v>
      </c>
      <c r="I159" s="35">
        <v>0</v>
      </c>
      <c r="J159" s="35">
        <v>0</v>
      </c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</row>
    <row r="160" spans="1:30" ht="30" customHeight="1" x14ac:dyDescent="0.25">
      <c r="A160" s="72"/>
      <c r="B160" s="89"/>
      <c r="C160" s="34">
        <f>SUM(F160:J160)</f>
        <v>0</v>
      </c>
      <c r="D160" s="34"/>
      <c r="E160" s="29" t="s">
        <v>26</v>
      </c>
      <c r="F160" s="35">
        <v>0</v>
      </c>
      <c r="G160" s="35">
        <v>0</v>
      </c>
      <c r="H160" s="35">
        <v>0</v>
      </c>
      <c r="I160" s="35">
        <v>0</v>
      </c>
      <c r="J160" s="35">
        <v>0</v>
      </c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</row>
    <row r="161" spans="1:30" ht="24" customHeight="1" x14ac:dyDescent="0.25">
      <c r="A161" s="72" t="s">
        <v>91</v>
      </c>
      <c r="B161" s="89" t="s">
        <v>92</v>
      </c>
      <c r="C161" s="74">
        <f>SUM(D161:D163)</f>
        <v>1000</v>
      </c>
      <c r="D161" s="34">
        <f>SUM(F161:J161)</f>
        <v>0</v>
      </c>
      <c r="E161" s="29" t="s">
        <v>23</v>
      </c>
      <c r="F161" s="35">
        <v>0</v>
      </c>
      <c r="G161" s="35">
        <v>0</v>
      </c>
      <c r="H161" s="35">
        <v>0</v>
      </c>
      <c r="I161" s="35">
        <v>0</v>
      </c>
      <c r="J161" s="35">
        <v>0</v>
      </c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</row>
    <row r="162" spans="1:30" ht="26.25" customHeight="1" x14ac:dyDescent="0.25">
      <c r="A162" s="72"/>
      <c r="B162" s="89"/>
      <c r="C162" s="74"/>
      <c r="D162" s="34">
        <f>SUM(F162:J162)</f>
        <v>0</v>
      </c>
      <c r="E162" s="29" t="s">
        <v>24</v>
      </c>
      <c r="F162" s="35">
        <v>0</v>
      </c>
      <c r="G162" s="35">
        <v>0</v>
      </c>
      <c r="H162" s="35">
        <v>0</v>
      </c>
      <c r="I162" s="35">
        <v>0</v>
      </c>
      <c r="J162" s="35">
        <v>0</v>
      </c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</row>
    <row r="163" spans="1:30" ht="24.75" customHeight="1" x14ac:dyDescent="0.25">
      <c r="A163" s="72"/>
      <c r="B163" s="89"/>
      <c r="C163" s="74"/>
      <c r="D163" s="34">
        <f>SUM(F163:J163)</f>
        <v>1000</v>
      </c>
      <c r="E163" s="29" t="s">
        <v>25</v>
      </c>
      <c r="F163" s="35">
        <v>0</v>
      </c>
      <c r="G163" s="35">
        <v>0</v>
      </c>
      <c r="H163" s="35">
        <v>0</v>
      </c>
      <c r="I163" s="35">
        <v>1000</v>
      </c>
      <c r="J163" s="35">
        <v>0</v>
      </c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</row>
    <row r="164" spans="1:30" ht="23.25" customHeight="1" x14ac:dyDescent="0.25">
      <c r="A164" s="72"/>
      <c r="B164" s="89"/>
      <c r="C164" s="75">
        <f>SUM(F164:J164)</f>
        <v>0</v>
      </c>
      <c r="D164" s="75"/>
      <c r="E164" s="29" t="s">
        <v>26</v>
      </c>
      <c r="F164" s="35">
        <v>0</v>
      </c>
      <c r="G164" s="35">
        <v>0</v>
      </c>
      <c r="H164" s="35">
        <v>0</v>
      </c>
      <c r="I164" s="35">
        <v>0</v>
      </c>
      <c r="J164" s="35">
        <v>0</v>
      </c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</row>
    <row r="165" spans="1:30" ht="19.5" customHeight="1" x14ac:dyDescent="0.25">
      <c r="A165" s="71" t="s">
        <v>93</v>
      </c>
      <c r="B165" s="71"/>
      <c r="C165" s="71"/>
      <c r="D165" s="71"/>
      <c r="E165" s="71"/>
      <c r="F165" s="71"/>
      <c r="G165" s="71"/>
      <c r="H165" s="71"/>
      <c r="I165" s="71"/>
      <c r="J165" s="7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</row>
    <row r="166" spans="1:30" ht="27.75" customHeight="1" x14ac:dyDescent="0.25">
      <c r="A166" s="72" t="s">
        <v>94</v>
      </c>
      <c r="B166" s="89" t="s">
        <v>95</v>
      </c>
      <c r="C166" s="74">
        <f>D166+D167+D168</f>
        <v>12500</v>
      </c>
      <c r="D166" s="34">
        <f>SUM(F166:J166)</f>
        <v>0</v>
      </c>
      <c r="E166" s="29" t="s">
        <v>23</v>
      </c>
      <c r="F166" s="35">
        <v>0</v>
      </c>
      <c r="G166" s="35">
        <v>0</v>
      </c>
      <c r="H166" s="35">
        <v>0</v>
      </c>
      <c r="I166" s="35">
        <v>0</v>
      </c>
      <c r="J166" s="35">
        <v>0</v>
      </c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</row>
    <row r="167" spans="1:30" ht="21" customHeight="1" x14ac:dyDescent="0.25">
      <c r="A167" s="72"/>
      <c r="B167" s="89"/>
      <c r="C167" s="74"/>
      <c r="D167" s="34">
        <f>SUM(F167:J167)</f>
        <v>0</v>
      </c>
      <c r="E167" s="29" t="s">
        <v>24</v>
      </c>
      <c r="F167" s="35">
        <v>0</v>
      </c>
      <c r="G167" s="35">
        <v>0</v>
      </c>
      <c r="H167" s="35">
        <v>0</v>
      </c>
      <c r="I167" s="35">
        <v>0</v>
      </c>
      <c r="J167" s="35">
        <v>0</v>
      </c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</row>
    <row r="168" spans="1:30" ht="24" customHeight="1" x14ac:dyDescent="0.25">
      <c r="A168" s="72"/>
      <c r="B168" s="89"/>
      <c r="C168" s="74"/>
      <c r="D168" s="34">
        <f>SUM(F168:J168)</f>
        <v>12500</v>
      </c>
      <c r="E168" s="29" t="s">
        <v>25</v>
      </c>
      <c r="F168" s="35">
        <v>0</v>
      </c>
      <c r="G168" s="35">
        <v>0</v>
      </c>
      <c r="H168" s="35">
        <v>10500</v>
      </c>
      <c r="I168" s="35">
        <v>2000</v>
      </c>
      <c r="J168" s="35">
        <v>0</v>
      </c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</row>
    <row r="169" spans="1:30" ht="22.5" customHeight="1" x14ac:dyDescent="0.25">
      <c r="A169" s="72"/>
      <c r="B169" s="89"/>
      <c r="C169" s="75">
        <f>SUM(F169:J169)</f>
        <v>0</v>
      </c>
      <c r="D169" s="75"/>
      <c r="E169" s="29" t="s">
        <v>26</v>
      </c>
      <c r="F169" s="35">
        <v>0</v>
      </c>
      <c r="G169" s="35">
        <v>0</v>
      </c>
      <c r="H169" s="35">
        <v>0</v>
      </c>
      <c r="I169" s="35"/>
      <c r="J169" s="35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</row>
    <row r="170" spans="1:30" ht="26.25" customHeight="1" x14ac:dyDescent="0.25">
      <c r="A170" s="72" t="s">
        <v>96</v>
      </c>
      <c r="B170" s="89" t="s">
        <v>97</v>
      </c>
      <c r="C170" s="74">
        <f>SUM(D170:D172)</f>
        <v>13600</v>
      </c>
      <c r="D170" s="34">
        <f>SUM(F170:J170)</f>
        <v>0</v>
      </c>
      <c r="E170" s="29" t="s">
        <v>23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</row>
    <row r="171" spans="1:30" ht="22.5" customHeight="1" x14ac:dyDescent="0.25">
      <c r="A171" s="72"/>
      <c r="B171" s="89"/>
      <c r="C171" s="74"/>
      <c r="D171" s="34">
        <f>SUM(F171:J171)</f>
        <v>0</v>
      </c>
      <c r="E171" s="29" t="s">
        <v>24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</row>
    <row r="172" spans="1:30" ht="20.25" customHeight="1" x14ac:dyDescent="0.25">
      <c r="A172" s="72"/>
      <c r="B172" s="89"/>
      <c r="C172" s="74"/>
      <c r="D172" s="34">
        <f>SUM(F172:J172)</f>
        <v>13600</v>
      </c>
      <c r="E172" s="29" t="s">
        <v>25</v>
      </c>
      <c r="F172" s="35">
        <v>0</v>
      </c>
      <c r="G172" s="35">
        <v>3000</v>
      </c>
      <c r="H172" s="35">
        <v>6600</v>
      </c>
      <c r="I172" s="35">
        <v>2000</v>
      </c>
      <c r="J172" s="35">
        <v>2000</v>
      </c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</row>
    <row r="173" spans="1:30" ht="21" customHeight="1" x14ac:dyDescent="0.25">
      <c r="A173" s="72"/>
      <c r="B173" s="89"/>
      <c r="C173" s="75">
        <f>SUM(F173:J173)</f>
        <v>0</v>
      </c>
      <c r="D173" s="75"/>
      <c r="E173" s="29" t="s">
        <v>26</v>
      </c>
      <c r="F173" s="35">
        <v>0</v>
      </c>
      <c r="G173" s="35">
        <v>0</v>
      </c>
      <c r="H173" s="35">
        <v>0</v>
      </c>
      <c r="I173" s="35"/>
      <c r="J173" s="35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</row>
    <row r="174" spans="1:30" ht="20.25" customHeight="1" x14ac:dyDescent="0.25">
      <c r="A174" s="72" t="s">
        <v>98</v>
      </c>
      <c r="B174" s="89" t="s">
        <v>99</v>
      </c>
      <c r="C174" s="74">
        <f>D174+D175+D176</f>
        <v>3000</v>
      </c>
      <c r="D174" s="34">
        <f>SUM(F174:J174)</f>
        <v>0</v>
      </c>
      <c r="E174" s="29" t="s">
        <v>23</v>
      </c>
      <c r="F174" s="35">
        <v>0</v>
      </c>
      <c r="G174" s="35">
        <v>0</v>
      </c>
      <c r="H174" s="35">
        <v>0</v>
      </c>
      <c r="I174" s="35">
        <v>0</v>
      </c>
      <c r="J174" s="35">
        <v>0</v>
      </c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</row>
    <row r="175" spans="1:30" ht="20.25" customHeight="1" x14ac:dyDescent="0.25">
      <c r="A175" s="72"/>
      <c r="B175" s="89"/>
      <c r="C175" s="74"/>
      <c r="D175" s="34">
        <f>SUM(F175:J175)</f>
        <v>0</v>
      </c>
      <c r="E175" s="29" t="s">
        <v>24</v>
      </c>
      <c r="F175" s="35">
        <v>0</v>
      </c>
      <c r="G175" s="35">
        <v>0</v>
      </c>
      <c r="H175" s="35">
        <v>0</v>
      </c>
      <c r="I175" s="35">
        <v>0</v>
      </c>
      <c r="J175" s="35">
        <v>0</v>
      </c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</row>
    <row r="176" spans="1:30" ht="24" customHeight="1" x14ac:dyDescent="0.25">
      <c r="A176" s="72"/>
      <c r="B176" s="89"/>
      <c r="C176" s="74"/>
      <c r="D176" s="34">
        <f>SUM(F176:J176)</f>
        <v>3000</v>
      </c>
      <c r="E176" s="29" t="s">
        <v>25</v>
      </c>
      <c r="F176" s="35">
        <v>0</v>
      </c>
      <c r="G176" s="35">
        <v>0</v>
      </c>
      <c r="H176" s="35">
        <v>3000</v>
      </c>
      <c r="I176" s="35">
        <v>0</v>
      </c>
      <c r="J176" s="35">
        <v>0</v>
      </c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</row>
    <row r="177" spans="1:30" ht="19.5" customHeight="1" x14ac:dyDescent="0.25">
      <c r="A177" s="72"/>
      <c r="B177" s="89"/>
      <c r="C177" s="75">
        <f>SUM(F177:J177)</f>
        <v>0</v>
      </c>
      <c r="D177" s="75"/>
      <c r="E177" s="29" t="s">
        <v>26</v>
      </c>
      <c r="F177" s="35">
        <v>0</v>
      </c>
      <c r="G177" s="35">
        <v>0</v>
      </c>
      <c r="H177" s="35">
        <v>0</v>
      </c>
      <c r="I177" s="35">
        <v>0</v>
      </c>
      <c r="J177" s="35">
        <v>0</v>
      </c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</row>
    <row r="178" spans="1:30" ht="20.25" customHeight="1" x14ac:dyDescent="0.25">
      <c r="A178" s="72" t="s">
        <v>100</v>
      </c>
      <c r="B178" s="89" t="s">
        <v>101</v>
      </c>
      <c r="C178" s="74">
        <f>D178+D179+D180</f>
        <v>8000</v>
      </c>
      <c r="D178" s="34">
        <f>SUM(F178:J178)</f>
        <v>0</v>
      </c>
      <c r="E178" s="29" t="s">
        <v>23</v>
      </c>
      <c r="F178" s="35">
        <v>0</v>
      </c>
      <c r="G178" s="35">
        <v>0</v>
      </c>
      <c r="H178" s="35">
        <v>0</v>
      </c>
      <c r="I178" s="35"/>
      <c r="J178" s="35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</row>
    <row r="179" spans="1:30" ht="19.5" customHeight="1" x14ac:dyDescent="0.25">
      <c r="A179" s="72"/>
      <c r="B179" s="89"/>
      <c r="C179" s="74"/>
      <c r="D179" s="34">
        <f>SUM(F179:J179)</f>
        <v>0</v>
      </c>
      <c r="E179" s="29" t="s">
        <v>24</v>
      </c>
      <c r="F179" s="35">
        <v>0</v>
      </c>
      <c r="G179" s="35">
        <v>0</v>
      </c>
      <c r="H179" s="35">
        <v>0</v>
      </c>
      <c r="I179" s="35">
        <v>0</v>
      </c>
      <c r="J179" s="35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</row>
    <row r="180" spans="1:30" ht="20.25" customHeight="1" x14ac:dyDescent="0.25">
      <c r="A180" s="72"/>
      <c r="B180" s="89"/>
      <c r="C180" s="74"/>
      <c r="D180" s="34">
        <f>SUM(F180:J180)</f>
        <v>8000</v>
      </c>
      <c r="E180" s="29" t="s">
        <v>25</v>
      </c>
      <c r="F180" s="35">
        <v>0</v>
      </c>
      <c r="G180" s="35">
        <v>4000</v>
      </c>
      <c r="H180" s="35">
        <v>4000</v>
      </c>
      <c r="I180" s="35">
        <v>0</v>
      </c>
      <c r="J180" s="35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</row>
    <row r="181" spans="1:30" ht="33" customHeight="1" x14ac:dyDescent="0.25">
      <c r="A181" s="72"/>
      <c r="B181" s="89"/>
      <c r="C181" s="75">
        <f>SUM(F181:J181)</f>
        <v>0</v>
      </c>
      <c r="D181" s="75"/>
      <c r="E181" s="29" t="s">
        <v>26</v>
      </c>
      <c r="F181" s="35">
        <v>0</v>
      </c>
      <c r="G181" s="35">
        <v>0</v>
      </c>
      <c r="H181" s="35">
        <v>0</v>
      </c>
      <c r="I181" s="35">
        <v>0</v>
      </c>
      <c r="J181" s="35">
        <v>0</v>
      </c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</row>
    <row r="182" spans="1:30" ht="20.25" customHeight="1" x14ac:dyDescent="0.25">
      <c r="A182" s="95"/>
      <c r="B182" s="107" t="s">
        <v>43</v>
      </c>
      <c r="C182" s="97">
        <f>D182+D183+D184</f>
        <v>581576.6</v>
      </c>
      <c r="D182" s="50">
        <v>0</v>
      </c>
      <c r="E182" s="36" t="s">
        <v>23</v>
      </c>
      <c r="F182" s="50">
        <f t="shared" ref="F182:J185" si="3">F101+F105+F109+F113+F117+F121+F125+F129+F133+F137+F141+F145+F149+F153+F157+F161+F166+F170+F174+F178</f>
        <v>0</v>
      </c>
      <c r="G182" s="50">
        <f t="shared" si="3"/>
        <v>0</v>
      </c>
      <c r="H182" s="50">
        <f t="shared" si="3"/>
        <v>0</v>
      </c>
      <c r="I182" s="50">
        <f t="shared" si="3"/>
        <v>0</v>
      </c>
      <c r="J182" s="50">
        <f t="shared" si="3"/>
        <v>0</v>
      </c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</row>
    <row r="183" spans="1:30" ht="21" customHeight="1" x14ac:dyDescent="0.25">
      <c r="A183" s="95"/>
      <c r="B183" s="107"/>
      <c r="C183" s="97"/>
      <c r="D183" s="50">
        <f>F183+G183+H183+I183+J183</f>
        <v>377244</v>
      </c>
      <c r="E183" s="36" t="s">
        <v>24</v>
      </c>
      <c r="F183" s="50">
        <f t="shared" si="3"/>
        <v>0</v>
      </c>
      <c r="G183" s="50">
        <f t="shared" si="3"/>
        <v>377244</v>
      </c>
      <c r="H183" s="50">
        <f t="shared" si="3"/>
        <v>0</v>
      </c>
      <c r="I183" s="50">
        <f t="shared" si="3"/>
        <v>0</v>
      </c>
      <c r="J183" s="50">
        <f t="shared" si="3"/>
        <v>0</v>
      </c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</row>
    <row r="184" spans="1:30" ht="21.75" customHeight="1" x14ac:dyDescent="0.25">
      <c r="A184" s="95"/>
      <c r="B184" s="107"/>
      <c r="C184" s="97"/>
      <c r="D184" s="50">
        <f>F184+G184+H184+I184+J184</f>
        <v>204332.6</v>
      </c>
      <c r="E184" s="36" t="s">
        <v>25</v>
      </c>
      <c r="F184" s="50">
        <f t="shared" si="3"/>
        <v>0</v>
      </c>
      <c r="G184" s="50">
        <f t="shared" si="3"/>
        <v>7000</v>
      </c>
      <c r="H184" s="50">
        <f t="shared" si="3"/>
        <v>129948.6</v>
      </c>
      <c r="I184" s="50">
        <f t="shared" si="3"/>
        <v>52284</v>
      </c>
      <c r="J184" s="50">
        <f t="shared" si="3"/>
        <v>15100</v>
      </c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</row>
    <row r="185" spans="1:30" ht="18.75" customHeight="1" x14ac:dyDescent="0.25">
      <c r="A185" s="95"/>
      <c r="B185" s="107"/>
      <c r="C185" s="98">
        <v>0</v>
      </c>
      <c r="D185" s="98"/>
      <c r="E185" s="36" t="s">
        <v>26</v>
      </c>
      <c r="F185" s="50">
        <f t="shared" si="3"/>
        <v>0</v>
      </c>
      <c r="G185" s="50">
        <f t="shared" si="3"/>
        <v>3400</v>
      </c>
      <c r="H185" s="50">
        <f t="shared" si="3"/>
        <v>0</v>
      </c>
      <c r="I185" s="50">
        <f t="shared" si="3"/>
        <v>0</v>
      </c>
      <c r="J185" s="50">
        <f t="shared" si="3"/>
        <v>0</v>
      </c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</row>
    <row r="186" spans="1:30" ht="25.5" customHeight="1" x14ac:dyDescent="0.25">
      <c r="A186" s="71" t="s">
        <v>102</v>
      </c>
      <c r="B186" s="71"/>
      <c r="C186" s="71"/>
      <c r="D186" s="71"/>
      <c r="E186" s="71"/>
      <c r="F186" s="71"/>
      <c r="G186" s="71"/>
      <c r="H186" s="71"/>
      <c r="I186" s="71"/>
      <c r="J186" s="7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</row>
    <row r="187" spans="1:30" ht="22.5" customHeight="1" x14ac:dyDescent="0.25">
      <c r="A187" s="72" t="s">
        <v>103</v>
      </c>
      <c r="B187" s="89" t="s">
        <v>104</v>
      </c>
      <c r="C187" s="74">
        <f>D187+D188+D189</f>
        <v>255000</v>
      </c>
      <c r="D187" s="34">
        <f>F187+G187+H187+I187+J187</f>
        <v>255000</v>
      </c>
      <c r="E187" s="29" t="s">
        <v>23</v>
      </c>
      <c r="F187" s="35">
        <v>0</v>
      </c>
      <c r="G187" s="35">
        <v>65000</v>
      </c>
      <c r="H187" s="35">
        <v>65000</v>
      </c>
      <c r="I187" s="35">
        <v>70000</v>
      </c>
      <c r="J187" s="35">
        <v>55000</v>
      </c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</row>
    <row r="188" spans="1:30" ht="24" customHeight="1" x14ac:dyDescent="0.25">
      <c r="A188" s="72"/>
      <c r="B188" s="89"/>
      <c r="C188" s="74"/>
      <c r="D188" s="34">
        <f>F188+G188+H188+I188+J188</f>
        <v>0</v>
      </c>
      <c r="E188" s="29" t="s">
        <v>24</v>
      </c>
      <c r="F188" s="35">
        <v>0</v>
      </c>
      <c r="G188" s="35">
        <v>0</v>
      </c>
      <c r="H188" s="35">
        <v>0</v>
      </c>
      <c r="I188" s="35">
        <v>0</v>
      </c>
      <c r="J188" s="35">
        <v>0</v>
      </c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</row>
    <row r="189" spans="1:30" ht="24" customHeight="1" x14ac:dyDescent="0.25">
      <c r="A189" s="72"/>
      <c r="B189" s="89"/>
      <c r="C189" s="74"/>
      <c r="D189" s="34">
        <f>F189+G189+H189+I189+J189</f>
        <v>0</v>
      </c>
      <c r="E189" s="29" t="s">
        <v>25</v>
      </c>
      <c r="F189" s="35">
        <v>0</v>
      </c>
      <c r="G189" s="35">
        <v>0</v>
      </c>
      <c r="H189" s="35">
        <v>0</v>
      </c>
      <c r="I189" s="35">
        <v>0</v>
      </c>
      <c r="J189" s="35">
        <v>0</v>
      </c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</row>
    <row r="190" spans="1:30" ht="22.5" customHeight="1" x14ac:dyDescent="0.25">
      <c r="A190" s="72"/>
      <c r="B190" s="89"/>
      <c r="C190" s="75">
        <f>SUM(F190:J190)</f>
        <v>0</v>
      </c>
      <c r="D190" s="75"/>
      <c r="E190" s="29" t="s">
        <v>26</v>
      </c>
      <c r="F190" s="35">
        <v>0</v>
      </c>
      <c r="G190" s="35">
        <v>0</v>
      </c>
      <c r="H190" s="35">
        <v>0</v>
      </c>
      <c r="I190" s="35">
        <v>0</v>
      </c>
      <c r="J190" s="35">
        <v>0</v>
      </c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</row>
    <row r="191" spans="1:30" ht="20.25" customHeight="1" x14ac:dyDescent="0.25">
      <c r="A191" s="72"/>
      <c r="B191" s="73" t="s">
        <v>43</v>
      </c>
      <c r="C191" s="74">
        <f>D191+D192+D193</f>
        <v>255000</v>
      </c>
      <c r="D191" s="34">
        <f>F191+G191+H191+I191+J191</f>
        <v>255000</v>
      </c>
      <c r="E191" s="29" t="s">
        <v>23</v>
      </c>
      <c r="F191" s="34">
        <f>F187</f>
        <v>0</v>
      </c>
      <c r="G191" s="34">
        <f>G187</f>
        <v>65000</v>
      </c>
      <c r="H191" s="34">
        <f>H187</f>
        <v>65000</v>
      </c>
      <c r="I191" s="34">
        <f>I187</f>
        <v>70000</v>
      </c>
      <c r="J191" s="34">
        <f>J187</f>
        <v>55000</v>
      </c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</row>
    <row r="192" spans="1:30" ht="24" customHeight="1" x14ac:dyDescent="0.25">
      <c r="A192" s="72"/>
      <c r="B192" s="73"/>
      <c r="C192" s="74"/>
      <c r="D192" s="34">
        <f>SUM(G192:J192)</f>
        <v>0</v>
      </c>
      <c r="E192" s="29" t="s">
        <v>24</v>
      </c>
      <c r="F192" s="34">
        <f t="shared" ref="F192:G194" si="4">F188</f>
        <v>0</v>
      </c>
      <c r="G192" s="34">
        <f t="shared" si="4"/>
        <v>0</v>
      </c>
      <c r="H192" s="34">
        <f t="shared" ref="H192:J194" si="5">H188</f>
        <v>0</v>
      </c>
      <c r="I192" s="34">
        <f t="shared" si="5"/>
        <v>0</v>
      </c>
      <c r="J192" s="34">
        <f t="shared" si="5"/>
        <v>0</v>
      </c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</row>
    <row r="193" spans="1:30" ht="21.75" customHeight="1" x14ac:dyDescent="0.25">
      <c r="A193" s="72"/>
      <c r="B193" s="73"/>
      <c r="C193" s="74"/>
      <c r="D193" s="34">
        <f>SUM(G193:J193)</f>
        <v>0</v>
      </c>
      <c r="E193" s="29" t="s">
        <v>25</v>
      </c>
      <c r="F193" s="34">
        <f t="shared" si="4"/>
        <v>0</v>
      </c>
      <c r="G193" s="34">
        <f t="shared" si="4"/>
        <v>0</v>
      </c>
      <c r="H193" s="34">
        <f t="shared" si="5"/>
        <v>0</v>
      </c>
      <c r="I193" s="34">
        <f t="shared" si="5"/>
        <v>0</v>
      </c>
      <c r="J193" s="34">
        <f t="shared" si="5"/>
        <v>0</v>
      </c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</row>
    <row r="194" spans="1:30" ht="22.5" customHeight="1" x14ac:dyDescent="0.25">
      <c r="A194" s="72"/>
      <c r="B194" s="73"/>
      <c r="C194" s="75">
        <f>SUM(G194:J194)</f>
        <v>0</v>
      </c>
      <c r="D194" s="75"/>
      <c r="E194" s="29" t="s">
        <v>26</v>
      </c>
      <c r="F194" s="34">
        <f t="shared" si="4"/>
        <v>0</v>
      </c>
      <c r="G194" s="34">
        <f t="shared" si="4"/>
        <v>0</v>
      </c>
      <c r="H194" s="34">
        <f t="shared" si="5"/>
        <v>0</v>
      </c>
      <c r="I194" s="34">
        <f t="shared" si="5"/>
        <v>0</v>
      </c>
      <c r="J194" s="34">
        <f t="shared" si="5"/>
        <v>0</v>
      </c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</row>
    <row r="195" spans="1:30" ht="20.25" customHeight="1" x14ac:dyDescent="0.25">
      <c r="A195" s="71" t="s">
        <v>105</v>
      </c>
      <c r="B195" s="71"/>
      <c r="C195" s="71"/>
      <c r="D195" s="71"/>
      <c r="E195" s="71"/>
      <c r="F195" s="71"/>
      <c r="G195" s="71"/>
      <c r="H195" s="71"/>
      <c r="I195" s="71"/>
      <c r="J195" s="7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</row>
    <row r="196" spans="1:30" ht="24.75" customHeight="1" x14ac:dyDescent="0.25">
      <c r="A196" s="72" t="s">
        <v>106</v>
      </c>
      <c r="B196" s="89" t="s">
        <v>107</v>
      </c>
      <c r="C196" s="74">
        <f>D196+D197+D198</f>
        <v>50000</v>
      </c>
      <c r="D196" s="34">
        <f>SUM(G196:J196)</f>
        <v>0</v>
      </c>
      <c r="E196" s="29" t="s">
        <v>23</v>
      </c>
      <c r="F196" s="35">
        <v>0</v>
      </c>
      <c r="G196" s="35">
        <v>0</v>
      </c>
      <c r="H196" s="35">
        <v>0</v>
      </c>
      <c r="I196" s="35">
        <v>0</v>
      </c>
      <c r="J196" s="35">
        <v>0</v>
      </c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</row>
    <row r="197" spans="1:30" ht="24.75" customHeight="1" x14ac:dyDescent="0.25">
      <c r="A197" s="72"/>
      <c r="B197" s="89"/>
      <c r="C197" s="74"/>
      <c r="D197" s="34">
        <f>SUM(G197:J197)</f>
        <v>0</v>
      </c>
      <c r="E197" s="29" t="s">
        <v>24</v>
      </c>
      <c r="F197" s="35">
        <v>0</v>
      </c>
      <c r="G197" s="35">
        <v>0</v>
      </c>
      <c r="H197" s="35">
        <v>0</v>
      </c>
      <c r="I197" s="35">
        <v>0</v>
      </c>
      <c r="J197" s="35">
        <v>0</v>
      </c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</row>
    <row r="198" spans="1:30" ht="24.75" customHeight="1" x14ac:dyDescent="0.25">
      <c r="A198" s="72"/>
      <c r="B198" s="89"/>
      <c r="C198" s="74"/>
      <c r="D198" s="34">
        <f>SUM(G198:J198)</f>
        <v>50000</v>
      </c>
      <c r="E198" s="29" t="s">
        <v>25</v>
      </c>
      <c r="F198" s="35">
        <v>0</v>
      </c>
      <c r="G198" s="35"/>
      <c r="H198" s="35">
        <v>30000</v>
      </c>
      <c r="I198" s="35">
        <v>20000</v>
      </c>
      <c r="J198" s="35">
        <v>0</v>
      </c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</row>
    <row r="199" spans="1:30" ht="20.25" customHeight="1" x14ac:dyDescent="0.25">
      <c r="A199" s="72"/>
      <c r="B199" s="89"/>
      <c r="C199" s="75">
        <v>0</v>
      </c>
      <c r="D199" s="75"/>
      <c r="E199" s="29" t="s">
        <v>26</v>
      </c>
      <c r="F199" s="35">
        <v>0</v>
      </c>
      <c r="G199" s="35">
        <v>0</v>
      </c>
      <c r="H199" s="35">
        <v>0</v>
      </c>
      <c r="I199" s="35">
        <v>0</v>
      </c>
      <c r="J199" s="35">
        <v>0</v>
      </c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</row>
    <row r="200" spans="1:30" ht="24" customHeight="1" x14ac:dyDescent="0.25">
      <c r="A200" s="72" t="s">
        <v>108</v>
      </c>
      <c r="B200" s="89" t="s">
        <v>109</v>
      </c>
      <c r="C200" s="74">
        <f>D200+D201+D202</f>
        <v>600</v>
      </c>
      <c r="D200" s="34">
        <f>SUM(G200:J200)</f>
        <v>0</v>
      </c>
      <c r="E200" s="29" t="s">
        <v>23</v>
      </c>
      <c r="F200" s="35">
        <v>0</v>
      </c>
      <c r="G200" s="35">
        <v>0</v>
      </c>
      <c r="H200" s="35">
        <v>0</v>
      </c>
      <c r="I200" s="35">
        <v>0</v>
      </c>
      <c r="J200" s="35">
        <v>0</v>
      </c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</row>
    <row r="201" spans="1:30" ht="21" customHeight="1" x14ac:dyDescent="0.25">
      <c r="A201" s="72"/>
      <c r="B201" s="89"/>
      <c r="C201" s="74"/>
      <c r="D201" s="34">
        <f>SUM(G201:J201)</f>
        <v>0</v>
      </c>
      <c r="E201" s="29" t="s">
        <v>24</v>
      </c>
      <c r="F201" s="35">
        <v>0</v>
      </c>
      <c r="G201" s="35">
        <v>0</v>
      </c>
      <c r="H201" s="35">
        <v>0</v>
      </c>
      <c r="I201" s="35">
        <v>0</v>
      </c>
      <c r="J201" s="35">
        <v>0</v>
      </c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</row>
    <row r="202" spans="1:30" ht="19.5" customHeight="1" x14ac:dyDescent="0.25">
      <c r="A202" s="72"/>
      <c r="B202" s="89"/>
      <c r="C202" s="74"/>
      <c r="D202" s="34">
        <f>SUM(F202:J202)</f>
        <v>600</v>
      </c>
      <c r="E202" s="29" t="s">
        <v>25</v>
      </c>
      <c r="F202" s="35">
        <v>0</v>
      </c>
      <c r="G202" s="35">
        <v>300</v>
      </c>
      <c r="H202" s="35">
        <v>300</v>
      </c>
      <c r="I202" s="35">
        <v>0</v>
      </c>
      <c r="J202" s="35">
        <v>0</v>
      </c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</row>
    <row r="203" spans="1:30" ht="21.75" customHeight="1" x14ac:dyDescent="0.25">
      <c r="A203" s="72"/>
      <c r="B203" s="89"/>
      <c r="C203" s="75">
        <f>SUM(F203:J203)</f>
        <v>0</v>
      </c>
      <c r="D203" s="75"/>
      <c r="E203" s="29" t="s">
        <v>26</v>
      </c>
      <c r="F203" s="35">
        <v>0</v>
      </c>
      <c r="G203" s="35">
        <v>0</v>
      </c>
      <c r="H203" s="35">
        <v>0</v>
      </c>
      <c r="I203" s="35">
        <v>0</v>
      </c>
      <c r="J203" s="35">
        <v>0</v>
      </c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</row>
    <row r="204" spans="1:30" ht="24" customHeight="1" x14ac:dyDescent="0.25">
      <c r="A204" s="72" t="s">
        <v>110</v>
      </c>
      <c r="B204" s="89" t="s">
        <v>191</v>
      </c>
      <c r="C204" s="74">
        <f>D204+D205+D206</f>
        <v>1210</v>
      </c>
      <c r="D204" s="34">
        <f>SUM(G204:J204)</f>
        <v>0</v>
      </c>
      <c r="E204" s="29" t="s">
        <v>23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</row>
    <row r="205" spans="1:30" ht="23.25" customHeight="1" x14ac:dyDescent="0.25">
      <c r="A205" s="72"/>
      <c r="B205" s="89"/>
      <c r="C205" s="74"/>
      <c r="D205" s="34">
        <f>SUM(G205:J205)</f>
        <v>0</v>
      </c>
      <c r="E205" s="29" t="s">
        <v>24</v>
      </c>
      <c r="F205" s="35">
        <v>0</v>
      </c>
      <c r="G205" s="35">
        <v>0</v>
      </c>
      <c r="H205" s="35">
        <v>0</v>
      </c>
      <c r="I205" s="35">
        <v>0</v>
      </c>
      <c r="J205" s="35">
        <v>0</v>
      </c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</row>
    <row r="206" spans="1:30" ht="21.75" customHeight="1" x14ac:dyDescent="0.25">
      <c r="A206" s="72"/>
      <c r="B206" s="89"/>
      <c r="C206" s="74"/>
      <c r="D206" s="34">
        <f>SUM(G206:J206)</f>
        <v>1210</v>
      </c>
      <c r="E206" s="29" t="s">
        <v>25</v>
      </c>
      <c r="F206" s="35">
        <v>0</v>
      </c>
      <c r="G206" s="35">
        <v>0</v>
      </c>
      <c r="H206" s="35">
        <v>1210</v>
      </c>
      <c r="I206" s="35">
        <v>0</v>
      </c>
      <c r="J206" s="35">
        <v>0</v>
      </c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</row>
    <row r="207" spans="1:30" ht="18" customHeight="1" x14ac:dyDescent="0.25">
      <c r="A207" s="72"/>
      <c r="B207" s="89"/>
      <c r="C207" s="75">
        <f>SUM(F207:J207)</f>
        <v>0</v>
      </c>
      <c r="D207" s="75"/>
      <c r="E207" s="29" t="s">
        <v>26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</row>
    <row r="208" spans="1:30" ht="23.25" customHeight="1" x14ac:dyDescent="0.25">
      <c r="A208" s="72" t="s">
        <v>111</v>
      </c>
      <c r="B208" s="89" t="s">
        <v>112</v>
      </c>
      <c r="C208" s="74">
        <f>D208+D209+D210</f>
        <v>5600</v>
      </c>
      <c r="D208" s="34">
        <f>SUM(G208:J208)</f>
        <v>0</v>
      </c>
      <c r="E208" s="29" t="s">
        <v>23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</row>
    <row r="209" spans="1:30" ht="21.75" customHeight="1" x14ac:dyDescent="0.25">
      <c r="A209" s="72"/>
      <c r="B209" s="89"/>
      <c r="C209" s="74"/>
      <c r="D209" s="34">
        <f>SUM(G209:J209)</f>
        <v>0</v>
      </c>
      <c r="E209" s="29" t="s">
        <v>24</v>
      </c>
      <c r="F209" s="35">
        <v>0</v>
      </c>
      <c r="G209" s="35">
        <v>0</v>
      </c>
      <c r="H209" s="35">
        <v>0</v>
      </c>
      <c r="I209" s="35">
        <v>0</v>
      </c>
      <c r="J209" s="35">
        <v>0</v>
      </c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</row>
    <row r="210" spans="1:30" ht="22.5" customHeight="1" x14ac:dyDescent="0.25">
      <c r="A210" s="72"/>
      <c r="B210" s="89"/>
      <c r="C210" s="74"/>
      <c r="D210" s="34">
        <f>SUM(G210:J210)</f>
        <v>5600</v>
      </c>
      <c r="E210" s="29" t="s">
        <v>25</v>
      </c>
      <c r="F210" s="35">
        <v>0</v>
      </c>
      <c r="G210" s="35">
        <v>0</v>
      </c>
      <c r="H210" s="35">
        <v>3000</v>
      </c>
      <c r="I210" s="35">
        <v>2600</v>
      </c>
      <c r="J210" s="35">
        <v>0</v>
      </c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</row>
    <row r="211" spans="1:30" ht="42.75" customHeight="1" x14ac:dyDescent="0.25">
      <c r="A211" s="72"/>
      <c r="B211" s="89"/>
      <c r="C211" s="75">
        <f>SUM(F211:J211)</f>
        <v>0</v>
      </c>
      <c r="D211" s="75"/>
      <c r="E211" s="29" t="s">
        <v>26</v>
      </c>
      <c r="F211" s="35">
        <v>0</v>
      </c>
      <c r="G211" s="35">
        <v>0</v>
      </c>
      <c r="H211" s="35">
        <v>0</v>
      </c>
      <c r="I211" s="35">
        <v>0</v>
      </c>
      <c r="J211" s="35">
        <v>0</v>
      </c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</row>
    <row r="212" spans="1:30" ht="24" customHeight="1" x14ac:dyDescent="0.25">
      <c r="A212" s="72" t="s">
        <v>113</v>
      </c>
      <c r="B212" s="89" t="s">
        <v>114</v>
      </c>
      <c r="C212" s="74">
        <f>D212+D213+D214</f>
        <v>1000</v>
      </c>
      <c r="D212" s="34">
        <f>SUM(G212:J212)</f>
        <v>0</v>
      </c>
      <c r="E212" s="29" t="s">
        <v>23</v>
      </c>
      <c r="F212" s="35">
        <v>0</v>
      </c>
      <c r="G212" s="35">
        <v>0</v>
      </c>
      <c r="H212" s="35">
        <v>0</v>
      </c>
      <c r="I212" s="35">
        <v>0</v>
      </c>
      <c r="J212" s="35">
        <v>0</v>
      </c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</row>
    <row r="213" spans="1:30" ht="21" customHeight="1" x14ac:dyDescent="0.25">
      <c r="A213" s="72"/>
      <c r="B213" s="89"/>
      <c r="C213" s="74"/>
      <c r="D213" s="34">
        <f>SUM(G213:J213)</f>
        <v>0</v>
      </c>
      <c r="E213" s="29" t="s">
        <v>24</v>
      </c>
      <c r="F213" s="35">
        <v>0</v>
      </c>
      <c r="G213" s="35">
        <v>0</v>
      </c>
      <c r="H213" s="35">
        <v>0</v>
      </c>
      <c r="I213" s="35">
        <v>0</v>
      </c>
      <c r="J213" s="35">
        <v>0</v>
      </c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</row>
    <row r="214" spans="1:30" ht="22.5" customHeight="1" x14ac:dyDescent="0.25">
      <c r="A214" s="72"/>
      <c r="B214" s="89"/>
      <c r="C214" s="74"/>
      <c r="D214" s="34">
        <f>SUM(G214:J214)</f>
        <v>1000</v>
      </c>
      <c r="E214" s="29" t="s">
        <v>25</v>
      </c>
      <c r="F214" s="35">
        <v>0</v>
      </c>
      <c r="G214" s="35">
        <v>200</v>
      </c>
      <c r="H214" s="35">
        <v>200</v>
      </c>
      <c r="I214" s="35">
        <v>200</v>
      </c>
      <c r="J214" s="35">
        <v>400</v>
      </c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</row>
    <row r="215" spans="1:30" ht="38.25" customHeight="1" x14ac:dyDescent="0.25">
      <c r="A215" s="72"/>
      <c r="B215" s="89"/>
      <c r="C215" s="75">
        <f>SUM(F215:J215)</f>
        <v>0</v>
      </c>
      <c r="D215" s="75"/>
      <c r="E215" s="29" t="s">
        <v>26</v>
      </c>
      <c r="F215" s="35">
        <v>0</v>
      </c>
      <c r="G215" s="35">
        <v>0</v>
      </c>
      <c r="H215" s="35">
        <v>0</v>
      </c>
      <c r="I215" s="35">
        <v>0</v>
      </c>
      <c r="J215" s="35">
        <v>0</v>
      </c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</row>
    <row r="216" spans="1:30" ht="32.25" customHeight="1" x14ac:dyDescent="0.25">
      <c r="A216" s="72" t="s">
        <v>115</v>
      </c>
      <c r="B216" s="89" t="s">
        <v>116</v>
      </c>
      <c r="C216" s="74">
        <f>D216+D217+D218</f>
        <v>1000</v>
      </c>
      <c r="D216" s="34">
        <f>SUM(G216:J216)</f>
        <v>0</v>
      </c>
      <c r="E216" s="29" t="s">
        <v>23</v>
      </c>
      <c r="F216" s="35">
        <v>0</v>
      </c>
      <c r="G216" s="35">
        <v>0</v>
      </c>
      <c r="H216" s="35">
        <v>0</v>
      </c>
      <c r="I216" s="35">
        <v>0</v>
      </c>
      <c r="J216" s="35">
        <v>0</v>
      </c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</row>
    <row r="217" spans="1:30" ht="31.5" customHeight="1" x14ac:dyDescent="0.25">
      <c r="A217" s="72"/>
      <c r="B217" s="89"/>
      <c r="C217" s="74"/>
      <c r="D217" s="34">
        <f>SUM(G217:J217)</f>
        <v>0</v>
      </c>
      <c r="E217" s="29" t="s">
        <v>24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</row>
    <row r="218" spans="1:30" ht="21" customHeight="1" x14ac:dyDescent="0.25">
      <c r="A218" s="72"/>
      <c r="B218" s="89"/>
      <c r="C218" s="74"/>
      <c r="D218" s="34">
        <v>1000</v>
      </c>
      <c r="E218" s="29" t="s">
        <v>25</v>
      </c>
      <c r="F218" s="35"/>
      <c r="G218" s="35">
        <v>0</v>
      </c>
      <c r="H218" s="35">
        <v>1000</v>
      </c>
      <c r="I218" s="35">
        <v>0</v>
      </c>
      <c r="J218" s="35">
        <v>0</v>
      </c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</row>
    <row r="219" spans="1:30" ht="38.25" customHeight="1" x14ac:dyDescent="0.25">
      <c r="A219" s="72"/>
      <c r="B219" s="89"/>
      <c r="C219" s="75">
        <v>0</v>
      </c>
      <c r="D219" s="75"/>
      <c r="E219" s="29" t="s">
        <v>26</v>
      </c>
      <c r="F219" s="35">
        <v>0</v>
      </c>
      <c r="G219" s="35">
        <v>0</v>
      </c>
      <c r="H219" s="35">
        <v>0</v>
      </c>
      <c r="I219" s="35">
        <v>0</v>
      </c>
      <c r="J219" s="35">
        <v>0</v>
      </c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</row>
    <row r="220" spans="1:30" ht="25.5" customHeight="1" x14ac:dyDescent="0.25">
      <c r="A220" s="72" t="s">
        <v>117</v>
      </c>
      <c r="B220" s="89" t="s">
        <v>118</v>
      </c>
      <c r="C220" s="74">
        <f>D220+D221+D222</f>
        <v>3100</v>
      </c>
      <c r="D220" s="34">
        <f>SUM(G220:J220)</f>
        <v>0</v>
      </c>
      <c r="E220" s="29" t="s">
        <v>23</v>
      </c>
      <c r="F220" s="35">
        <v>0</v>
      </c>
      <c r="G220" s="35">
        <v>0</v>
      </c>
      <c r="H220" s="35">
        <v>0</v>
      </c>
      <c r="I220" s="35">
        <v>0</v>
      </c>
      <c r="J220" s="35">
        <v>0</v>
      </c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</row>
    <row r="221" spans="1:30" ht="23.25" customHeight="1" x14ac:dyDescent="0.25">
      <c r="A221" s="72"/>
      <c r="B221" s="89"/>
      <c r="C221" s="74"/>
      <c r="D221" s="34">
        <f>SUM(G221:J221)</f>
        <v>0</v>
      </c>
      <c r="E221" s="29" t="s">
        <v>24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</row>
    <row r="222" spans="1:30" ht="21.75" customHeight="1" x14ac:dyDescent="0.25">
      <c r="A222" s="72"/>
      <c r="B222" s="89"/>
      <c r="C222" s="74"/>
      <c r="D222" s="34">
        <f>SUM(G222:J222)</f>
        <v>3100</v>
      </c>
      <c r="E222" s="29" t="s">
        <v>25</v>
      </c>
      <c r="F222" s="35">
        <v>0</v>
      </c>
      <c r="G222" s="35">
        <v>1000</v>
      </c>
      <c r="H222" s="35">
        <v>2100</v>
      </c>
      <c r="I222" s="35"/>
      <c r="J222" s="35">
        <v>0</v>
      </c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</row>
    <row r="223" spans="1:30" ht="18" customHeight="1" x14ac:dyDescent="0.25">
      <c r="A223" s="72"/>
      <c r="B223" s="89"/>
      <c r="C223" s="75">
        <f>SUM(G223:J223)</f>
        <v>0</v>
      </c>
      <c r="D223" s="75"/>
      <c r="E223" s="29" t="s">
        <v>26</v>
      </c>
      <c r="F223" s="35">
        <v>0</v>
      </c>
      <c r="G223" s="35">
        <v>0</v>
      </c>
      <c r="H223" s="35">
        <v>0</v>
      </c>
      <c r="I223" s="35">
        <v>0</v>
      </c>
      <c r="J223" s="35">
        <v>0</v>
      </c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</row>
    <row r="224" spans="1:30" ht="31.5" customHeight="1" x14ac:dyDescent="0.25">
      <c r="A224" s="72" t="s">
        <v>119</v>
      </c>
      <c r="B224" s="89" t="s">
        <v>120</v>
      </c>
      <c r="C224" s="74">
        <f>D224+D225+D226</f>
        <v>30000</v>
      </c>
      <c r="D224" s="34">
        <f>SUM(G224:J224)</f>
        <v>0</v>
      </c>
      <c r="E224" s="29" t="s">
        <v>23</v>
      </c>
      <c r="F224" s="35">
        <v>0</v>
      </c>
      <c r="G224" s="35">
        <v>0</v>
      </c>
      <c r="H224" s="35">
        <v>0</v>
      </c>
      <c r="I224" s="35">
        <v>0</v>
      </c>
      <c r="J224" s="35">
        <v>0</v>
      </c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</row>
    <row r="225" spans="1:30" ht="26.25" customHeight="1" x14ac:dyDescent="0.25">
      <c r="A225" s="72"/>
      <c r="B225" s="89"/>
      <c r="C225" s="74"/>
      <c r="D225" s="34">
        <f>SUM(G225:J225)</f>
        <v>0</v>
      </c>
      <c r="E225" s="29" t="s">
        <v>24</v>
      </c>
      <c r="F225" s="35">
        <v>0</v>
      </c>
      <c r="G225" s="35">
        <v>0</v>
      </c>
      <c r="H225" s="35">
        <v>0</v>
      </c>
      <c r="I225" s="35">
        <v>0</v>
      </c>
      <c r="J225" s="35">
        <v>0</v>
      </c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</row>
    <row r="226" spans="1:30" ht="21.75" customHeight="1" x14ac:dyDescent="0.25">
      <c r="A226" s="72"/>
      <c r="B226" s="89"/>
      <c r="C226" s="74"/>
      <c r="D226" s="34">
        <f>SUM(G226:J226)</f>
        <v>30000</v>
      </c>
      <c r="E226" s="29" t="s">
        <v>25</v>
      </c>
      <c r="F226" s="35">
        <v>0</v>
      </c>
      <c r="G226" s="35">
        <v>0</v>
      </c>
      <c r="H226" s="35">
        <v>15000</v>
      </c>
      <c r="I226" s="35">
        <v>15000</v>
      </c>
      <c r="J226" s="35">
        <v>0</v>
      </c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</row>
    <row r="227" spans="1:30" ht="33.75" customHeight="1" x14ac:dyDescent="0.25">
      <c r="A227" s="72"/>
      <c r="B227" s="89"/>
      <c r="C227" s="75">
        <f>SUM(G227:J227)</f>
        <v>0</v>
      </c>
      <c r="D227" s="75"/>
      <c r="E227" s="29" t="s">
        <v>26</v>
      </c>
      <c r="F227" s="35">
        <v>0</v>
      </c>
      <c r="G227" s="35">
        <v>0</v>
      </c>
      <c r="H227" s="35">
        <v>0</v>
      </c>
      <c r="I227" s="35">
        <v>0</v>
      </c>
      <c r="J227" s="35">
        <v>0</v>
      </c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</row>
    <row r="228" spans="1:30" ht="29.25" customHeight="1" x14ac:dyDescent="0.25">
      <c r="A228" s="72" t="s">
        <v>121</v>
      </c>
      <c r="B228" s="89" t="s">
        <v>122</v>
      </c>
      <c r="C228" s="74">
        <f>D228+D229+D230</f>
        <v>4000</v>
      </c>
      <c r="D228" s="34">
        <f>SUM(G228:J228)</f>
        <v>0</v>
      </c>
      <c r="E228" s="29" t="s">
        <v>23</v>
      </c>
      <c r="F228" s="35">
        <v>0</v>
      </c>
      <c r="G228" s="35">
        <v>0</v>
      </c>
      <c r="H228" s="35">
        <v>0</v>
      </c>
      <c r="I228" s="35">
        <v>0</v>
      </c>
      <c r="J228" s="35">
        <v>0</v>
      </c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</row>
    <row r="229" spans="1:30" ht="21.75" customHeight="1" x14ac:dyDescent="0.25">
      <c r="A229" s="72"/>
      <c r="B229" s="89"/>
      <c r="C229" s="74"/>
      <c r="D229" s="34">
        <f>SUM(G229:J229)</f>
        <v>0</v>
      </c>
      <c r="E229" s="29" t="s">
        <v>24</v>
      </c>
      <c r="F229" s="35">
        <v>0</v>
      </c>
      <c r="G229" s="35">
        <v>0</v>
      </c>
      <c r="H229" s="35">
        <v>0</v>
      </c>
      <c r="I229" s="35">
        <v>0</v>
      </c>
      <c r="J229" s="35">
        <v>0</v>
      </c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</row>
    <row r="230" spans="1:30" ht="24" customHeight="1" x14ac:dyDescent="0.25">
      <c r="A230" s="72"/>
      <c r="B230" s="89"/>
      <c r="C230" s="74"/>
      <c r="D230" s="34">
        <f>SUM(G230:J230)</f>
        <v>4000</v>
      </c>
      <c r="E230" s="29" t="s">
        <v>25</v>
      </c>
      <c r="F230" s="35">
        <v>0</v>
      </c>
      <c r="G230" s="35">
        <v>0</v>
      </c>
      <c r="H230" s="35">
        <v>4000</v>
      </c>
      <c r="I230" s="35"/>
      <c r="J230" s="35">
        <v>0</v>
      </c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</row>
    <row r="231" spans="1:30" ht="39" customHeight="1" x14ac:dyDescent="0.25">
      <c r="A231" s="72"/>
      <c r="B231" s="89"/>
      <c r="C231" s="75">
        <f>SUM(G231:J231)</f>
        <v>0</v>
      </c>
      <c r="D231" s="75"/>
      <c r="E231" s="29" t="s">
        <v>26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</row>
    <row r="232" spans="1:30" ht="25.5" customHeight="1" x14ac:dyDescent="0.25">
      <c r="A232" s="72"/>
      <c r="B232" s="107" t="s">
        <v>43</v>
      </c>
      <c r="C232" s="74">
        <f>D232+D233+D234</f>
        <v>187.58</v>
      </c>
      <c r="D232" s="34">
        <f>SUM(F232:J232)</f>
        <v>0</v>
      </c>
      <c r="E232" s="29" t="s">
        <v>23</v>
      </c>
      <c r="F232" s="34">
        <f t="shared" ref="F232:J233" si="6">F196+F200+F204+F208+F212+F216+F220+F224+F228</f>
        <v>0</v>
      </c>
      <c r="G232" s="34">
        <f t="shared" si="6"/>
        <v>0</v>
      </c>
      <c r="H232" s="34">
        <f t="shared" si="6"/>
        <v>0</v>
      </c>
      <c r="I232" s="34">
        <f t="shared" si="6"/>
        <v>0</v>
      </c>
      <c r="J232" s="34">
        <f t="shared" si="6"/>
        <v>0</v>
      </c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</row>
    <row r="233" spans="1:30" ht="24" customHeight="1" x14ac:dyDescent="0.25">
      <c r="A233" s="72"/>
      <c r="B233" s="107"/>
      <c r="C233" s="74"/>
      <c r="D233" s="34">
        <f>SUM(F233:J233)</f>
        <v>0</v>
      </c>
      <c r="E233" s="29" t="s">
        <v>24</v>
      </c>
      <c r="F233" s="34">
        <f t="shared" si="6"/>
        <v>0</v>
      </c>
      <c r="G233" s="34">
        <f t="shared" si="6"/>
        <v>0</v>
      </c>
      <c r="H233" s="34">
        <f t="shared" si="6"/>
        <v>0</v>
      </c>
      <c r="I233" s="34">
        <f t="shared" si="6"/>
        <v>0</v>
      </c>
      <c r="J233" s="34">
        <f t="shared" si="6"/>
        <v>0</v>
      </c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</row>
    <row r="234" spans="1:30" ht="21" customHeight="1" x14ac:dyDescent="0.25">
      <c r="A234" s="72"/>
      <c r="B234" s="107"/>
      <c r="C234" s="74"/>
      <c r="D234" s="34">
        <v>187.58</v>
      </c>
      <c r="E234" s="29" t="s">
        <v>25</v>
      </c>
      <c r="F234" s="34">
        <f t="shared" ref="F234:J235" si="7">F198+F202+F206+F210+F214+F218+F222+F226+F230</f>
        <v>0</v>
      </c>
      <c r="G234" s="34">
        <f t="shared" si="7"/>
        <v>1500</v>
      </c>
      <c r="H234" s="34">
        <f t="shared" si="7"/>
        <v>56810</v>
      </c>
      <c r="I234" s="34">
        <f t="shared" si="7"/>
        <v>37800</v>
      </c>
      <c r="J234" s="34">
        <f t="shared" si="7"/>
        <v>400</v>
      </c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</row>
    <row r="235" spans="1:30" ht="20.25" customHeight="1" x14ac:dyDescent="0.25">
      <c r="A235" s="108"/>
      <c r="B235" s="109"/>
      <c r="C235" s="110">
        <f>SUM(G235:J235)</f>
        <v>0</v>
      </c>
      <c r="D235" s="110"/>
      <c r="E235" s="67" t="s">
        <v>26</v>
      </c>
      <c r="F235" s="68">
        <f t="shared" si="7"/>
        <v>0</v>
      </c>
      <c r="G235" s="68">
        <f t="shared" si="7"/>
        <v>0</v>
      </c>
      <c r="H235" s="68">
        <f t="shared" si="7"/>
        <v>0</v>
      </c>
      <c r="I235" s="68">
        <f t="shared" si="7"/>
        <v>0</v>
      </c>
      <c r="J235" s="68">
        <f t="shared" si="7"/>
        <v>0</v>
      </c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</row>
    <row r="236" spans="1:30" ht="20.25" customHeight="1" x14ac:dyDescent="0.25">
      <c r="A236" s="76" t="s">
        <v>197</v>
      </c>
      <c r="B236" s="77"/>
      <c r="C236" s="77"/>
      <c r="D236" s="77"/>
      <c r="E236" s="77"/>
      <c r="F236" s="77"/>
      <c r="G236" s="77"/>
      <c r="H236" s="77"/>
      <c r="I236" s="77"/>
      <c r="J236" s="78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</row>
    <row r="237" spans="1:30" ht="20.25" customHeight="1" x14ac:dyDescent="0.25">
      <c r="A237" s="79" t="s">
        <v>198</v>
      </c>
      <c r="B237" s="82" t="s">
        <v>200</v>
      </c>
      <c r="C237" s="85">
        <v>187.58</v>
      </c>
      <c r="D237" s="69">
        <f>SUM(F237:J237)</f>
        <v>0</v>
      </c>
      <c r="E237" s="70" t="s">
        <v>23</v>
      </c>
      <c r="F237" s="69">
        <f t="shared" ref="F237:J237" si="8">F201+F205+F209+F213+F217+F221+F225+F229+F233</f>
        <v>0</v>
      </c>
      <c r="G237" s="69">
        <f t="shared" si="8"/>
        <v>0</v>
      </c>
      <c r="H237" s="69">
        <f t="shared" si="8"/>
        <v>0</v>
      </c>
      <c r="I237" s="69">
        <f t="shared" si="8"/>
        <v>0</v>
      </c>
      <c r="J237" s="69">
        <f t="shared" si="8"/>
        <v>0</v>
      </c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</row>
    <row r="238" spans="1:30" ht="20.25" customHeight="1" x14ac:dyDescent="0.25">
      <c r="A238" s="80"/>
      <c r="B238" s="83"/>
      <c r="C238" s="85"/>
      <c r="D238" s="69" t="s">
        <v>199</v>
      </c>
      <c r="E238" s="70" t="s">
        <v>24</v>
      </c>
      <c r="F238" s="69">
        <f t="shared" ref="F238" si="9">F202+F206+F210+F214+F218+F222+F226+F230+F234</f>
        <v>0</v>
      </c>
      <c r="G238" s="69" t="s">
        <v>199</v>
      </c>
      <c r="H238" s="69" t="s">
        <v>199</v>
      </c>
      <c r="I238" s="69" t="s">
        <v>199</v>
      </c>
      <c r="J238" s="69" t="s">
        <v>199</v>
      </c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</row>
    <row r="239" spans="1:30" ht="20.25" customHeight="1" x14ac:dyDescent="0.25">
      <c r="A239" s="80"/>
      <c r="B239" s="83"/>
      <c r="C239" s="85"/>
      <c r="D239" s="69">
        <v>187.58</v>
      </c>
      <c r="E239" s="70" t="s">
        <v>25</v>
      </c>
      <c r="F239" s="69">
        <v>187.58</v>
      </c>
      <c r="G239" s="69">
        <f t="shared" ref="G239:J239" si="10">G203+G207+G211+G215+G219+G223+G227+G231+G235</f>
        <v>0</v>
      </c>
      <c r="H239" s="69">
        <f t="shared" si="10"/>
        <v>0</v>
      </c>
      <c r="I239" s="69">
        <f t="shared" si="10"/>
        <v>0</v>
      </c>
      <c r="J239" s="69">
        <f t="shared" si="10"/>
        <v>0</v>
      </c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</row>
    <row r="240" spans="1:30" ht="20.25" customHeight="1" x14ac:dyDescent="0.25">
      <c r="A240" s="81"/>
      <c r="B240" s="84"/>
      <c r="C240" s="86">
        <f>SUM(G240:J240)</f>
        <v>0</v>
      </c>
      <c r="D240" s="86"/>
      <c r="E240" s="70" t="s">
        <v>26</v>
      </c>
      <c r="F240" s="69">
        <f t="shared" ref="F240:J240" si="11">F204+F208+F212+F216+F220+F224+F228+F232+F236</f>
        <v>0</v>
      </c>
      <c r="G240" s="69">
        <f t="shared" si="11"/>
        <v>0</v>
      </c>
      <c r="H240" s="69">
        <f t="shared" si="11"/>
        <v>0</v>
      </c>
      <c r="I240" s="69">
        <f t="shared" si="11"/>
        <v>0</v>
      </c>
      <c r="J240" s="69">
        <f t="shared" si="11"/>
        <v>0</v>
      </c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</row>
    <row r="241" spans="1:30" ht="25.5" customHeight="1" x14ac:dyDescent="0.25">
      <c r="A241" s="87"/>
      <c r="B241" s="88" t="s">
        <v>43</v>
      </c>
      <c r="C241" s="85">
        <v>187.58</v>
      </c>
      <c r="D241" s="69">
        <f>SUM(F241:J241)</f>
        <v>0</v>
      </c>
      <c r="E241" s="70" t="s">
        <v>23</v>
      </c>
      <c r="F241" s="69">
        <f t="shared" ref="F241:J241" si="12">F205+F209+F213+F217+F221+F225+F229+F233+F237</f>
        <v>0</v>
      </c>
      <c r="G241" s="69">
        <f t="shared" si="12"/>
        <v>0</v>
      </c>
      <c r="H241" s="69">
        <f t="shared" si="12"/>
        <v>0</v>
      </c>
      <c r="I241" s="69">
        <f t="shared" si="12"/>
        <v>0</v>
      </c>
      <c r="J241" s="69">
        <f t="shared" si="12"/>
        <v>0</v>
      </c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</row>
    <row r="242" spans="1:30" ht="24" customHeight="1" x14ac:dyDescent="0.25">
      <c r="A242" s="87"/>
      <c r="B242" s="88"/>
      <c r="C242" s="85"/>
      <c r="D242" s="69" t="s">
        <v>199</v>
      </c>
      <c r="E242" s="70" t="s">
        <v>24</v>
      </c>
      <c r="F242" s="69">
        <f t="shared" ref="F242" si="13">F206+F210+F214+F218+F222+F226+F230+F234+F238</f>
        <v>0</v>
      </c>
      <c r="G242" s="69">
        <f>G243-D241</f>
        <v>0</v>
      </c>
      <c r="H242" s="69" t="s">
        <v>199</v>
      </c>
      <c r="I242" s="69" t="s">
        <v>199</v>
      </c>
      <c r="J242" s="69" t="s">
        <v>199</v>
      </c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</row>
    <row r="243" spans="1:30" ht="21" customHeight="1" x14ac:dyDescent="0.25">
      <c r="A243" s="87"/>
      <c r="B243" s="88"/>
      <c r="C243" s="85"/>
      <c r="D243" s="69">
        <f>SUM(F243:J243)</f>
        <v>187.58</v>
      </c>
      <c r="E243" s="70" t="s">
        <v>25</v>
      </c>
      <c r="F243" s="69">
        <v>187.58</v>
      </c>
      <c r="G243" s="69">
        <f t="shared" ref="G243:J243" si="14">G207+G211+G215+G219+G223+G227+G231+G235+G239</f>
        <v>0</v>
      </c>
      <c r="H243" s="69">
        <f t="shared" si="14"/>
        <v>0</v>
      </c>
      <c r="I243" s="69">
        <f t="shared" si="14"/>
        <v>0</v>
      </c>
      <c r="J243" s="69">
        <f t="shared" si="14"/>
        <v>0</v>
      </c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</row>
    <row r="244" spans="1:30" ht="20.25" customHeight="1" x14ac:dyDescent="0.25">
      <c r="A244" s="87"/>
      <c r="B244" s="88"/>
      <c r="C244" s="86">
        <f>SUM(G244:J244)</f>
        <v>0</v>
      </c>
      <c r="D244" s="86"/>
      <c r="E244" s="70" t="s">
        <v>26</v>
      </c>
      <c r="F244" s="69">
        <f t="shared" ref="F244:J244" si="15">F208+F212+F216+F220+F224+F228+F232+F236+F240</f>
        <v>0</v>
      </c>
      <c r="G244" s="69">
        <f t="shared" si="15"/>
        <v>0</v>
      </c>
      <c r="H244" s="69">
        <f t="shared" si="15"/>
        <v>0</v>
      </c>
      <c r="I244" s="69">
        <f t="shared" si="15"/>
        <v>0</v>
      </c>
      <c r="J244" s="69">
        <f t="shared" si="15"/>
        <v>0</v>
      </c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</row>
    <row r="245" spans="1:30" ht="20.25" customHeight="1" x14ac:dyDescent="0.25">
      <c r="A245" s="100" t="s">
        <v>123</v>
      </c>
      <c r="B245" s="101"/>
      <c r="C245" s="101"/>
      <c r="D245" s="101"/>
      <c r="E245" s="101"/>
      <c r="F245" s="101"/>
      <c r="G245" s="101"/>
      <c r="H245" s="101"/>
      <c r="I245" s="101"/>
      <c r="J245" s="102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</row>
    <row r="246" spans="1:30" ht="24.75" customHeight="1" x14ac:dyDescent="0.25">
      <c r="A246" s="103" t="s">
        <v>124</v>
      </c>
      <c r="B246" s="104"/>
      <c r="C246" s="104"/>
      <c r="D246" s="104"/>
      <c r="E246" s="104"/>
      <c r="F246" s="104"/>
      <c r="G246" s="104"/>
      <c r="H246" s="104"/>
      <c r="I246" s="104"/>
      <c r="J246" s="105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</row>
    <row r="247" spans="1:30" ht="15.75" customHeight="1" x14ac:dyDescent="0.25">
      <c r="A247" s="106" t="s">
        <v>21</v>
      </c>
      <c r="B247" s="89" t="s">
        <v>125</v>
      </c>
      <c r="C247" s="74">
        <f>D247+D248+D249</f>
        <v>17000</v>
      </c>
      <c r="D247" s="34">
        <f>SUM(G247:J247)</f>
        <v>0</v>
      </c>
      <c r="E247" s="29" t="s">
        <v>23</v>
      </c>
      <c r="F247" s="35">
        <v>0</v>
      </c>
      <c r="G247" s="35">
        <v>0</v>
      </c>
      <c r="H247" s="35">
        <v>0</v>
      </c>
      <c r="I247" s="35">
        <v>0</v>
      </c>
      <c r="J247" s="35">
        <v>0</v>
      </c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</row>
    <row r="248" spans="1:30" ht="16.5" customHeight="1" x14ac:dyDescent="0.25">
      <c r="A248" s="106"/>
      <c r="B248" s="89"/>
      <c r="C248" s="74"/>
      <c r="D248" s="34">
        <f>SUM(G248:J248)</f>
        <v>0</v>
      </c>
      <c r="E248" s="29" t="s">
        <v>24</v>
      </c>
      <c r="F248" s="35">
        <v>0</v>
      </c>
      <c r="G248" s="35">
        <v>0</v>
      </c>
      <c r="H248" s="35">
        <v>0</v>
      </c>
      <c r="I248" s="35">
        <v>0</v>
      </c>
      <c r="J248" s="35">
        <v>0</v>
      </c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</row>
    <row r="249" spans="1:30" ht="18" customHeight="1" x14ac:dyDescent="0.25">
      <c r="A249" s="106"/>
      <c r="B249" s="89"/>
      <c r="C249" s="74"/>
      <c r="D249" s="34">
        <f>F249+G249+H249+I249+J249</f>
        <v>17000</v>
      </c>
      <c r="E249" s="29" t="s">
        <v>25</v>
      </c>
      <c r="F249" s="35">
        <v>0</v>
      </c>
      <c r="G249" s="35">
        <v>0</v>
      </c>
      <c r="H249" s="35">
        <v>8000</v>
      </c>
      <c r="I249" s="35">
        <v>4000</v>
      </c>
      <c r="J249" s="35">
        <v>5000</v>
      </c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</row>
    <row r="250" spans="1:30" ht="15.75" customHeight="1" x14ac:dyDescent="0.25">
      <c r="A250" s="106"/>
      <c r="B250" s="89"/>
      <c r="C250" s="75">
        <f>F250+G250+H250+I250+J250</f>
        <v>10500</v>
      </c>
      <c r="D250" s="75"/>
      <c r="E250" s="29" t="s">
        <v>26</v>
      </c>
      <c r="F250" s="35">
        <v>4500</v>
      </c>
      <c r="G250" s="35">
        <v>1500</v>
      </c>
      <c r="H250" s="35">
        <v>1000</v>
      </c>
      <c r="I250" s="35">
        <v>1500</v>
      </c>
      <c r="J250" s="35">
        <v>2000</v>
      </c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</row>
    <row r="251" spans="1:30" ht="15.75" customHeight="1" x14ac:dyDescent="0.25">
      <c r="A251" s="72"/>
      <c r="B251" s="107" t="s">
        <v>43</v>
      </c>
      <c r="C251" s="74">
        <f>SUM(D251:D253)</f>
        <v>17000</v>
      </c>
      <c r="D251" s="34">
        <f>SUM(F251:J251)</f>
        <v>0</v>
      </c>
      <c r="E251" s="29" t="s">
        <v>23</v>
      </c>
      <c r="F251" s="34">
        <f t="shared" ref="F251:J252" si="16">F247</f>
        <v>0</v>
      </c>
      <c r="G251" s="34">
        <f t="shared" si="16"/>
        <v>0</v>
      </c>
      <c r="H251" s="34">
        <f t="shared" si="16"/>
        <v>0</v>
      </c>
      <c r="I251" s="34">
        <f t="shared" si="16"/>
        <v>0</v>
      </c>
      <c r="J251" s="34">
        <f t="shared" si="16"/>
        <v>0</v>
      </c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</row>
    <row r="252" spans="1:30" ht="19.5" customHeight="1" x14ac:dyDescent="0.25">
      <c r="A252" s="72"/>
      <c r="B252" s="107"/>
      <c r="C252" s="74"/>
      <c r="D252" s="34">
        <f>SUM(F252:J252)</f>
        <v>0</v>
      </c>
      <c r="E252" s="29" t="s">
        <v>24</v>
      </c>
      <c r="F252" s="34">
        <f t="shared" si="16"/>
        <v>0</v>
      </c>
      <c r="G252" s="34">
        <f t="shared" si="16"/>
        <v>0</v>
      </c>
      <c r="H252" s="34">
        <f t="shared" si="16"/>
        <v>0</v>
      </c>
      <c r="I252" s="34">
        <f t="shared" si="16"/>
        <v>0</v>
      </c>
      <c r="J252" s="34">
        <f t="shared" si="16"/>
        <v>0</v>
      </c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</row>
    <row r="253" spans="1:30" ht="18" customHeight="1" x14ac:dyDescent="0.25">
      <c r="A253" s="72"/>
      <c r="B253" s="107"/>
      <c r="C253" s="74"/>
      <c r="D253" s="34">
        <f>SUM(F253:J253)</f>
        <v>17000</v>
      </c>
      <c r="E253" s="29" t="s">
        <v>25</v>
      </c>
      <c r="F253" s="34">
        <f t="shared" ref="F253:J254" si="17">F249</f>
        <v>0</v>
      </c>
      <c r="G253" s="34">
        <f t="shared" si="17"/>
        <v>0</v>
      </c>
      <c r="H253" s="34">
        <f t="shared" si="17"/>
        <v>8000</v>
      </c>
      <c r="I253" s="34">
        <f t="shared" si="17"/>
        <v>4000</v>
      </c>
      <c r="J253" s="34">
        <f t="shared" si="17"/>
        <v>5000</v>
      </c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</row>
    <row r="254" spans="1:30" ht="17.25" customHeight="1" x14ac:dyDescent="0.25">
      <c r="A254" s="72"/>
      <c r="B254" s="107"/>
      <c r="C254" s="75">
        <f>F254+G254+H254+I254+J254</f>
        <v>10500</v>
      </c>
      <c r="D254" s="75"/>
      <c r="E254" s="29" t="s">
        <v>26</v>
      </c>
      <c r="F254" s="34">
        <f t="shared" si="17"/>
        <v>4500</v>
      </c>
      <c r="G254" s="34">
        <f t="shared" si="17"/>
        <v>1500</v>
      </c>
      <c r="H254" s="34">
        <f t="shared" si="17"/>
        <v>1000</v>
      </c>
      <c r="I254" s="34">
        <f t="shared" si="17"/>
        <v>1500</v>
      </c>
      <c r="J254" s="34">
        <f t="shared" si="17"/>
        <v>2000</v>
      </c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</row>
    <row r="255" spans="1:30" ht="27.75" customHeight="1" x14ac:dyDescent="0.25">
      <c r="A255" s="71" t="s">
        <v>126</v>
      </c>
      <c r="B255" s="71"/>
      <c r="C255" s="71"/>
      <c r="D255" s="71"/>
      <c r="E255" s="71"/>
      <c r="F255" s="71"/>
      <c r="G255" s="71"/>
      <c r="H255" s="71"/>
      <c r="I255" s="71"/>
      <c r="J255" s="7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</row>
    <row r="256" spans="1:30" ht="21" customHeight="1" x14ac:dyDescent="0.25">
      <c r="A256" s="71" t="s">
        <v>127</v>
      </c>
      <c r="B256" s="71"/>
      <c r="C256" s="71"/>
      <c r="D256" s="71"/>
      <c r="E256" s="71"/>
      <c r="F256" s="71"/>
      <c r="G256" s="71"/>
      <c r="H256" s="71"/>
      <c r="I256" s="71"/>
      <c r="J256" s="7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</row>
    <row r="257" spans="1:56" ht="18" customHeight="1" x14ac:dyDescent="0.25">
      <c r="A257" s="72" t="s">
        <v>21</v>
      </c>
      <c r="B257" s="89" t="s">
        <v>128</v>
      </c>
      <c r="C257" s="74">
        <f>D257+D258+D259</f>
        <v>0</v>
      </c>
      <c r="D257" s="34">
        <f>SUM(F257:J257)</f>
        <v>0</v>
      </c>
      <c r="E257" s="29" t="s">
        <v>23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</row>
    <row r="258" spans="1:56" ht="17.25" customHeight="1" x14ac:dyDescent="0.25">
      <c r="A258" s="72"/>
      <c r="B258" s="89"/>
      <c r="C258" s="74"/>
      <c r="D258" s="34">
        <f>SUM(F258:J258)</f>
        <v>0</v>
      </c>
      <c r="E258" s="29" t="s">
        <v>24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</row>
    <row r="259" spans="1:56" ht="20.25" customHeight="1" x14ac:dyDescent="0.25">
      <c r="A259" s="72"/>
      <c r="B259" s="89"/>
      <c r="C259" s="74"/>
      <c r="D259" s="34">
        <f>SUM(F259:J259)</f>
        <v>0</v>
      </c>
      <c r="E259" s="29" t="s">
        <v>25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</row>
    <row r="260" spans="1:56" ht="27.75" customHeight="1" x14ac:dyDescent="0.25">
      <c r="A260" s="72"/>
      <c r="B260" s="89"/>
      <c r="C260" s="75">
        <f>SUM(F260:J260)</f>
        <v>5744</v>
      </c>
      <c r="D260" s="75"/>
      <c r="E260" s="29" t="s">
        <v>26</v>
      </c>
      <c r="F260" s="35">
        <v>0</v>
      </c>
      <c r="G260" s="35">
        <v>5744</v>
      </c>
      <c r="H260" s="35">
        <v>0</v>
      </c>
      <c r="I260" s="35">
        <v>0</v>
      </c>
      <c r="J260" s="35">
        <v>0</v>
      </c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</row>
    <row r="261" spans="1:56" ht="21.75" customHeight="1" x14ac:dyDescent="0.25">
      <c r="A261" s="72" t="s">
        <v>27</v>
      </c>
      <c r="B261" s="89" t="s">
        <v>129</v>
      </c>
      <c r="C261" s="74">
        <f>D261+D262+D263</f>
        <v>0</v>
      </c>
      <c r="D261" s="34">
        <f>SUM(F261:J261)</f>
        <v>0</v>
      </c>
      <c r="E261" s="29" t="s">
        <v>23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</row>
    <row r="262" spans="1:56" ht="19.5" customHeight="1" x14ac:dyDescent="0.25">
      <c r="A262" s="72"/>
      <c r="B262" s="89"/>
      <c r="C262" s="74"/>
      <c r="D262" s="34">
        <f>SUM(F262:J262)</f>
        <v>0</v>
      </c>
      <c r="E262" s="29" t="s">
        <v>24</v>
      </c>
      <c r="F262" s="35">
        <v>0</v>
      </c>
      <c r="G262" s="35">
        <v>0</v>
      </c>
      <c r="H262" s="35">
        <v>0</v>
      </c>
      <c r="I262" s="35">
        <v>0</v>
      </c>
      <c r="J262" s="35">
        <v>0</v>
      </c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</row>
    <row r="263" spans="1:56" ht="18" customHeight="1" x14ac:dyDescent="0.25">
      <c r="A263" s="72"/>
      <c r="B263" s="89"/>
      <c r="C263" s="74"/>
      <c r="D263" s="34">
        <f>SUM(F263:J263)</f>
        <v>0</v>
      </c>
      <c r="E263" s="29" t="s">
        <v>25</v>
      </c>
      <c r="F263" s="35">
        <v>0</v>
      </c>
      <c r="G263" s="35">
        <v>0</v>
      </c>
      <c r="H263" s="35">
        <v>0</v>
      </c>
      <c r="I263" s="35">
        <v>0</v>
      </c>
      <c r="J263" s="35">
        <v>0</v>
      </c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</row>
    <row r="264" spans="1:56" s="46" customFormat="1" ht="20.25" customHeight="1" x14ac:dyDescent="0.25">
      <c r="A264" s="72"/>
      <c r="B264" s="89"/>
      <c r="C264" s="75">
        <f>SUM(F264:J264)</f>
        <v>14000</v>
      </c>
      <c r="D264" s="75"/>
      <c r="E264" s="29" t="s">
        <v>26</v>
      </c>
      <c r="F264" s="35">
        <v>14000</v>
      </c>
      <c r="G264" s="35">
        <v>0</v>
      </c>
      <c r="H264" s="35">
        <v>0</v>
      </c>
      <c r="I264" s="35">
        <v>0</v>
      </c>
      <c r="J264" s="35">
        <v>0</v>
      </c>
      <c r="K264" s="43"/>
      <c r="L264" s="43"/>
      <c r="M264" s="43"/>
      <c r="N264" s="43"/>
      <c r="O264" s="43"/>
      <c r="P264" s="44"/>
      <c r="Q264" s="44"/>
      <c r="R264" s="44"/>
      <c r="S264" s="44"/>
      <c r="T264" s="44"/>
      <c r="U264" s="44"/>
      <c r="V264" s="44"/>
      <c r="W264" s="44"/>
      <c r="X264" s="44"/>
      <c r="Y264" s="44"/>
      <c r="Z264" s="44"/>
      <c r="AA264" s="44"/>
      <c r="AB264" s="44"/>
      <c r="AC264" s="44"/>
      <c r="AD264" s="44"/>
      <c r="AE264" s="45"/>
      <c r="AF264" s="45"/>
      <c r="AG264" s="45"/>
      <c r="AH264" s="45"/>
      <c r="AI264" s="45"/>
      <c r="AJ264" s="45"/>
      <c r="AK264" s="45"/>
      <c r="AL264" s="45"/>
      <c r="AM264" s="45"/>
      <c r="AN264" s="45"/>
      <c r="AO264" s="45"/>
      <c r="AP264" s="45"/>
      <c r="AQ264" s="45"/>
      <c r="AR264" s="45"/>
      <c r="AS264" s="45"/>
      <c r="AT264" s="45"/>
      <c r="AU264" s="45"/>
      <c r="AV264" s="45"/>
      <c r="AW264" s="45"/>
      <c r="AX264" s="45"/>
      <c r="AY264" s="45"/>
      <c r="AZ264" s="45"/>
      <c r="BA264" s="45"/>
      <c r="BB264" s="45"/>
      <c r="BC264" s="45"/>
      <c r="BD264" s="45"/>
    </row>
    <row r="265" spans="1:56" s="45" customFormat="1" ht="18" customHeight="1" x14ac:dyDescent="0.25">
      <c r="A265" s="72" t="s">
        <v>29</v>
      </c>
      <c r="B265" s="89" t="s">
        <v>130</v>
      </c>
      <c r="C265" s="74">
        <f>SUM(D265:D267)</f>
        <v>14429</v>
      </c>
      <c r="D265" s="34">
        <f>SUM(F261:J261)</f>
        <v>0</v>
      </c>
      <c r="E265" s="29" t="s">
        <v>23</v>
      </c>
      <c r="F265" s="35">
        <v>0</v>
      </c>
      <c r="G265" s="35">
        <v>0</v>
      </c>
      <c r="H265" s="35">
        <v>0</v>
      </c>
      <c r="I265" s="35">
        <v>0</v>
      </c>
      <c r="J265" s="35">
        <v>0</v>
      </c>
      <c r="K265" s="44"/>
      <c r="L265" s="44"/>
      <c r="M265" s="44"/>
      <c r="N265" s="44"/>
      <c r="O265" s="44"/>
      <c r="P265" s="44"/>
      <c r="Q265" s="44"/>
      <c r="R265" s="44"/>
      <c r="S265" s="44"/>
      <c r="T265" s="44"/>
      <c r="U265" s="44"/>
      <c r="V265" s="44"/>
      <c r="W265" s="44"/>
      <c r="X265" s="44"/>
      <c r="Y265" s="44"/>
      <c r="Z265" s="44"/>
      <c r="AA265" s="44"/>
      <c r="AB265" s="44"/>
      <c r="AC265" s="44"/>
      <c r="AD265" s="44"/>
    </row>
    <row r="266" spans="1:56" s="45" customFormat="1" ht="19.5" customHeight="1" x14ac:dyDescent="0.25">
      <c r="A266" s="72"/>
      <c r="B266" s="89"/>
      <c r="C266" s="74"/>
      <c r="D266" s="34">
        <f>SUM(G266:J266)</f>
        <v>0</v>
      </c>
      <c r="E266" s="29" t="s">
        <v>24</v>
      </c>
      <c r="F266" s="35">
        <v>0</v>
      </c>
      <c r="G266" s="35">
        <v>0</v>
      </c>
      <c r="H266" s="35">
        <v>0</v>
      </c>
      <c r="I266" s="35">
        <v>0</v>
      </c>
      <c r="J266" s="35">
        <v>0</v>
      </c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4"/>
      <c r="W266" s="44"/>
      <c r="X266" s="44"/>
      <c r="Y266" s="44"/>
      <c r="Z266" s="44"/>
      <c r="AA266" s="44"/>
      <c r="AB266" s="44"/>
      <c r="AC266" s="44"/>
      <c r="AD266" s="44"/>
    </row>
    <row r="267" spans="1:56" s="48" customFormat="1" ht="18" customHeight="1" x14ac:dyDescent="0.25">
      <c r="A267" s="72"/>
      <c r="B267" s="89"/>
      <c r="C267" s="74"/>
      <c r="D267" s="34">
        <f>SUM(G267:J267)</f>
        <v>14429</v>
      </c>
      <c r="E267" s="29" t="s">
        <v>25</v>
      </c>
      <c r="F267" s="35">
        <v>0</v>
      </c>
      <c r="G267" s="35">
        <v>0</v>
      </c>
      <c r="H267" s="35">
        <v>14429</v>
      </c>
      <c r="I267" s="35">
        <v>0</v>
      </c>
      <c r="J267" s="35">
        <v>0</v>
      </c>
      <c r="K267" s="47"/>
      <c r="L267" s="47"/>
      <c r="M267" s="47"/>
      <c r="N267" s="47"/>
      <c r="O267" s="47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44"/>
      <c r="AA267" s="44"/>
      <c r="AB267" s="44"/>
      <c r="AC267" s="44"/>
      <c r="AD267" s="44"/>
      <c r="AE267" s="45"/>
      <c r="AF267" s="45"/>
      <c r="AG267" s="45"/>
      <c r="AH267" s="45"/>
      <c r="AI267" s="45"/>
      <c r="AJ267" s="45"/>
      <c r="AK267" s="45"/>
      <c r="AL267" s="45"/>
      <c r="AM267" s="45"/>
      <c r="AN267" s="45"/>
      <c r="AO267" s="45"/>
      <c r="AP267" s="45"/>
      <c r="AQ267" s="45"/>
      <c r="AR267" s="45"/>
      <c r="AS267" s="45"/>
      <c r="AT267" s="45"/>
      <c r="AU267" s="45"/>
      <c r="AV267" s="45"/>
      <c r="AW267" s="45"/>
      <c r="AX267" s="45"/>
      <c r="AY267" s="45"/>
      <c r="AZ267" s="45"/>
      <c r="BA267" s="45"/>
      <c r="BB267" s="45"/>
      <c r="BC267" s="45"/>
      <c r="BD267" s="45"/>
    </row>
    <row r="268" spans="1:56" ht="24" customHeight="1" x14ac:dyDescent="0.25">
      <c r="A268" s="72"/>
      <c r="B268" s="89"/>
      <c r="C268" s="75">
        <v>0</v>
      </c>
      <c r="D268" s="75"/>
      <c r="E268" s="29" t="s">
        <v>26</v>
      </c>
      <c r="F268" s="35">
        <v>0</v>
      </c>
      <c r="G268" s="35">
        <v>0</v>
      </c>
      <c r="H268" s="35">
        <v>0</v>
      </c>
      <c r="I268" s="35">
        <v>0</v>
      </c>
      <c r="J268" s="35">
        <v>0</v>
      </c>
      <c r="K268" s="11"/>
      <c r="L268" s="11"/>
      <c r="M268" s="11"/>
      <c r="N268" s="11"/>
      <c r="O268" s="11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44"/>
      <c r="AA268" s="44"/>
      <c r="AB268" s="44"/>
      <c r="AC268" s="44"/>
      <c r="AD268" s="44"/>
      <c r="AE268" s="45"/>
      <c r="AF268" s="45"/>
      <c r="AG268" s="45"/>
      <c r="AH268" s="45"/>
      <c r="AI268" s="45"/>
      <c r="AJ268" s="45"/>
      <c r="AK268" s="45"/>
      <c r="AL268" s="45"/>
      <c r="AM268" s="45"/>
      <c r="AN268" s="45"/>
      <c r="AO268" s="45"/>
      <c r="AP268" s="45"/>
      <c r="AQ268" s="45"/>
      <c r="AR268" s="45"/>
      <c r="AS268" s="45"/>
      <c r="AT268" s="45"/>
      <c r="AU268" s="45"/>
      <c r="AV268" s="45"/>
      <c r="AW268" s="45"/>
      <c r="AX268" s="45"/>
      <c r="AY268" s="45"/>
      <c r="AZ268" s="45"/>
      <c r="BA268" s="45"/>
      <c r="BB268" s="45"/>
      <c r="BC268" s="45"/>
      <c r="BD268" s="45"/>
    </row>
    <row r="269" spans="1:56" ht="21" customHeight="1" x14ac:dyDescent="0.25">
      <c r="A269" s="72" t="s">
        <v>31</v>
      </c>
      <c r="B269" s="89" t="s">
        <v>131</v>
      </c>
      <c r="C269" s="74">
        <f>D269+D270+D271</f>
        <v>0</v>
      </c>
      <c r="D269" s="34">
        <f>SUM(F269:J269)</f>
        <v>0</v>
      </c>
      <c r="E269" s="29" t="s">
        <v>23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</row>
    <row r="270" spans="1:56" ht="23.25" customHeight="1" x14ac:dyDescent="0.25">
      <c r="A270" s="72"/>
      <c r="B270" s="89"/>
      <c r="C270" s="74"/>
      <c r="D270" s="34">
        <f>SUM(F270:J270)</f>
        <v>0</v>
      </c>
      <c r="E270" s="29" t="s">
        <v>24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</row>
    <row r="271" spans="1:56" ht="24" customHeight="1" x14ac:dyDescent="0.25">
      <c r="A271" s="72"/>
      <c r="B271" s="89"/>
      <c r="C271" s="74"/>
      <c r="D271" s="34">
        <f>SUM(F271:J271)</f>
        <v>0</v>
      </c>
      <c r="E271" s="29" t="s">
        <v>25</v>
      </c>
      <c r="F271" s="35">
        <v>0</v>
      </c>
      <c r="G271" s="35">
        <v>0</v>
      </c>
      <c r="H271" s="35">
        <v>0</v>
      </c>
      <c r="I271" s="35">
        <v>0</v>
      </c>
      <c r="J271" s="35">
        <v>0</v>
      </c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</row>
    <row r="272" spans="1:56" ht="20.25" customHeight="1" x14ac:dyDescent="0.25">
      <c r="A272" s="72"/>
      <c r="B272" s="89"/>
      <c r="C272" s="75">
        <f>SUM(F272:J272)</f>
        <v>90000</v>
      </c>
      <c r="D272" s="75"/>
      <c r="E272" s="29" t="s">
        <v>26</v>
      </c>
      <c r="F272" s="35">
        <v>45000</v>
      </c>
      <c r="G272" s="35">
        <v>45000</v>
      </c>
      <c r="H272" s="35">
        <v>0</v>
      </c>
      <c r="I272" s="35">
        <v>0</v>
      </c>
      <c r="J272" s="35">
        <v>0</v>
      </c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</row>
    <row r="273" spans="1:30" ht="24.75" customHeight="1" x14ac:dyDescent="0.25">
      <c r="A273" s="72" t="s">
        <v>33</v>
      </c>
      <c r="B273" s="89" t="s">
        <v>132</v>
      </c>
      <c r="C273" s="74">
        <f>D273+D274+D275</f>
        <v>0</v>
      </c>
      <c r="D273" s="34">
        <f>SUM(F273:J273)</f>
        <v>0</v>
      </c>
      <c r="E273" s="29" t="s">
        <v>23</v>
      </c>
      <c r="F273" s="35">
        <v>0</v>
      </c>
      <c r="G273" s="35">
        <v>0</v>
      </c>
      <c r="H273" s="35">
        <v>0</v>
      </c>
      <c r="I273" s="35">
        <v>0</v>
      </c>
      <c r="J273" s="35">
        <v>0</v>
      </c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</row>
    <row r="274" spans="1:30" ht="22.5" customHeight="1" x14ac:dyDescent="0.25">
      <c r="A274" s="72"/>
      <c r="B274" s="89"/>
      <c r="C274" s="74"/>
      <c r="D274" s="34">
        <f>SUM(F274:J274)</f>
        <v>0</v>
      </c>
      <c r="E274" s="29" t="s">
        <v>24</v>
      </c>
      <c r="F274" s="35">
        <v>0</v>
      </c>
      <c r="G274" s="35">
        <v>0</v>
      </c>
      <c r="H274" s="35">
        <v>0</v>
      </c>
      <c r="I274" s="35">
        <v>0</v>
      </c>
      <c r="J274" s="35">
        <v>0</v>
      </c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</row>
    <row r="275" spans="1:30" ht="22.5" customHeight="1" x14ac:dyDescent="0.25">
      <c r="A275" s="72"/>
      <c r="B275" s="89"/>
      <c r="C275" s="74"/>
      <c r="D275" s="34">
        <f>SUM(F275:J275)</f>
        <v>0</v>
      </c>
      <c r="E275" s="29" t="s">
        <v>25</v>
      </c>
      <c r="F275" s="35">
        <v>0</v>
      </c>
      <c r="G275" s="35">
        <v>0</v>
      </c>
      <c r="H275" s="35">
        <v>0</v>
      </c>
      <c r="I275" s="35">
        <v>0</v>
      </c>
      <c r="J275" s="35">
        <v>0</v>
      </c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</row>
    <row r="276" spans="1:30" ht="18.75" customHeight="1" x14ac:dyDescent="0.25">
      <c r="A276" s="72"/>
      <c r="B276" s="89"/>
      <c r="C276" s="75">
        <f>SUM(F276:J276)</f>
        <v>80000</v>
      </c>
      <c r="D276" s="75"/>
      <c r="E276" s="29" t="s">
        <v>26</v>
      </c>
      <c r="F276" s="35">
        <v>0</v>
      </c>
      <c r="G276" s="35">
        <v>0</v>
      </c>
      <c r="H276" s="35">
        <v>0</v>
      </c>
      <c r="I276" s="35">
        <v>40000</v>
      </c>
      <c r="J276" s="35">
        <v>40000</v>
      </c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</row>
    <row r="277" spans="1:30" ht="23.25" customHeight="1" x14ac:dyDescent="0.25">
      <c r="A277" s="72" t="s">
        <v>133</v>
      </c>
      <c r="B277" s="89" t="s">
        <v>134</v>
      </c>
      <c r="C277" s="74">
        <f>SUM(D277:D279)</f>
        <v>0</v>
      </c>
      <c r="D277" s="34">
        <f>SUM(F277:J277)</f>
        <v>0</v>
      </c>
      <c r="E277" s="29" t="s">
        <v>23</v>
      </c>
      <c r="F277" s="35">
        <v>0</v>
      </c>
      <c r="G277" s="35">
        <v>0</v>
      </c>
      <c r="H277" s="35">
        <v>0</v>
      </c>
      <c r="I277" s="35">
        <v>0</v>
      </c>
      <c r="J277" s="35">
        <v>0</v>
      </c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</row>
    <row r="278" spans="1:30" ht="22.5" customHeight="1" x14ac:dyDescent="0.25">
      <c r="A278" s="72"/>
      <c r="B278" s="89"/>
      <c r="C278" s="74"/>
      <c r="D278" s="34">
        <f>SUM(F278:J278)</f>
        <v>0</v>
      </c>
      <c r="E278" s="29" t="s">
        <v>24</v>
      </c>
      <c r="F278" s="35">
        <v>0</v>
      </c>
      <c r="G278" s="35">
        <v>0</v>
      </c>
      <c r="H278" s="35">
        <v>0</v>
      </c>
      <c r="I278" s="35">
        <v>0</v>
      </c>
      <c r="J278" s="35">
        <v>0</v>
      </c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</row>
    <row r="279" spans="1:30" ht="23.25" customHeight="1" x14ac:dyDescent="0.25">
      <c r="A279" s="72"/>
      <c r="B279" s="89"/>
      <c r="C279" s="74"/>
      <c r="D279" s="34">
        <f>SUM(F279:J279)</f>
        <v>0</v>
      </c>
      <c r="E279" s="29" t="s">
        <v>25</v>
      </c>
      <c r="F279" s="35">
        <v>0</v>
      </c>
      <c r="G279" s="35">
        <v>0</v>
      </c>
      <c r="H279" s="35">
        <v>0</v>
      </c>
      <c r="I279" s="35">
        <v>0</v>
      </c>
      <c r="J279" s="35">
        <v>0</v>
      </c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</row>
    <row r="280" spans="1:30" ht="23.25" customHeight="1" x14ac:dyDescent="0.25">
      <c r="A280" s="72"/>
      <c r="B280" s="89"/>
      <c r="C280" s="75">
        <f>SUM(F280:J280)</f>
        <v>80000</v>
      </c>
      <c r="D280" s="75"/>
      <c r="E280" s="29" t="s">
        <v>26</v>
      </c>
      <c r="F280" s="35">
        <v>0</v>
      </c>
      <c r="G280" s="35">
        <v>0</v>
      </c>
      <c r="H280" s="35">
        <v>0</v>
      </c>
      <c r="I280" s="35">
        <v>40000</v>
      </c>
      <c r="J280" s="35">
        <v>40000</v>
      </c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</row>
    <row r="281" spans="1:30" ht="21.75" customHeight="1" x14ac:dyDescent="0.25">
      <c r="A281" s="72"/>
      <c r="B281" s="73" t="s">
        <v>43</v>
      </c>
      <c r="C281" s="74">
        <f>D281+D282+D283</f>
        <v>14429</v>
      </c>
      <c r="D281" s="34">
        <f>SUM(F281:J281)</f>
        <v>0</v>
      </c>
      <c r="E281" s="29" t="s">
        <v>23</v>
      </c>
      <c r="F281" s="34">
        <f t="shared" ref="F281:J284" si="18">F257+F261+F265+F269+F273+F277</f>
        <v>0</v>
      </c>
      <c r="G281" s="34">
        <f t="shared" si="18"/>
        <v>0</v>
      </c>
      <c r="H281" s="34">
        <f t="shared" si="18"/>
        <v>0</v>
      </c>
      <c r="I281" s="34">
        <f t="shared" si="18"/>
        <v>0</v>
      </c>
      <c r="J281" s="34">
        <f t="shared" si="18"/>
        <v>0</v>
      </c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</row>
    <row r="282" spans="1:30" ht="22.5" customHeight="1" x14ac:dyDescent="0.25">
      <c r="A282" s="72"/>
      <c r="B282" s="73"/>
      <c r="C282" s="74"/>
      <c r="D282" s="34">
        <f>SUM(F282:J282)</f>
        <v>0</v>
      </c>
      <c r="E282" s="29" t="s">
        <v>24</v>
      </c>
      <c r="F282" s="34">
        <f t="shared" si="18"/>
        <v>0</v>
      </c>
      <c r="G282" s="34">
        <f t="shared" si="18"/>
        <v>0</v>
      </c>
      <c r="H282" s="34">
        <f t="shared" si="18"/>
        <v>0</v>
      </c>
      <c r="I282" s="34">
        <f t="shared" si="18"/>
        <v>0</v>
      </c>
      <c r="J282" s="34">
        <f t="shared" si="18"/>
        <v>0</v>
      </c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</row>
    <row r="283" spans="1:30" ht="22.5" customHeight="1" x14ac:dyDescent="0.25">
      <c r="A283" s="72"/>
      <c r="B283" s="73"/>
      <c r="C283" s="74"/>
      <c r="D283" s="34">
        <f>SUM(F283:J283)</f>
        <v>14429</v>
      </c>
      <c r="E283" s="29" t="s">
        <v>25</v>
      </c>
      <c r="F283" s="34">
        <f t="shared" si="18"/>
        <v>0</v>
      </c>
      <c r="G283" s="34">
        <f t="shared" si="18"/>
        <v>0</v>
      </c>
      <c r="H283" s="34">
        <f t="shared" si="18"/>
        <v>14429</v>
      </c>
      <c r="I283" s="34">
        <f t="shared" si="18"/>
        <v>0</v>
      </c>
      <c r="J283" s="34">
        <f t="shared" si="18"/>
        <v>0</v>
      </c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</row>
    <row r="284" spans="1:30" ht="21.75" customHeight="1" x14ac:dyDescent="0.25">
      <c r="A284" s="72"/>
      <c r="B284" s="73"/>
      <c r="C284" s="75">
        <f>F284+G284+H284+I284+J284</f>
        <v>269744</v>
      </c>
      <c r="D284" s="75"/>
      <c r="E284" s="29" t="s">
        <v>26</v>
      </c>
      <c r="F284" s="34">
        <f t="shared" si="18"/>
        <v>59000</v>
      </c>
      <c r="G284" s="34">
        <f t="shared" si="18"/>
        <v>50744</v>
      </c>
      <c r="H284" s="34">
        <f t="shared" si="18"/>
        <v>0</v>
      </c>
      <c r="I284" s="34">
        <f t="shared" si="18"/>
        <v>80000</v>
      </c>
      <c r="J284" s="34">
        <f t="shared" si="18"/>
        <v>80000</v>
      </c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</row>
    <row r="285" spans="1:30" ht="22.5" customHeight="1" x14ac:dyDescent="0.25">
      <c r="A285" s="71" t="s">
        <v>135</v>
      </c>
      <c r="B285" s="71"/>
      <c r="C285" s="71"/>
      <c r="D285" s="71"/>
      <c r="E285" s="71"/>
      <c r="F285" s="71"/>
      <c r="G285" s="71"/>
      <c r="H285" s="71"/>
      <c r="I285" s="71"/>
      <c r="J285" s="16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</row>
    <row r="286" spans="1:30" ht="20.25" customHeight="1" x14ac:dyDescent="0.25">
      <c r="A286" s="72" t="s">
        <v>45</v>
      </c>
      <c r="B286" s="89" t="s">
        <v>136</v>
      </c>
      <c r="C286" s="74">
        <f>D286+D287+D288</f>
        <v>0</v>
      </c>
      <c r="D286" s="34">
        <f>SUM(F286:J286)</f>
        <v>0</v>
      </c>
      <c r="E286" s="29" t="s">
        <v>23</v>
      </c>
      <c r="F286" s="35">
        <v>0</v>
      </c>
      <c r="G286" s="35">
        <v>0</v>
      </c>
      <c r="H286" s="35">
        <v>0</v>
      </c>
      <c r="I286" s="35">
        <v>0</v>
      </c>
      <c r="J286" s="35">
        <v>0</v>
      </c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</row>
    <row r="287" spans="1:30" ht="21" customHeight="1" x14ac:dyDescent="0.25">
      <c r="A287" s="72"/>
      <c r="B287" s="89"/>
      <c r="C287" s="74"/>
      <c r="D287" s="34">
        <f>SUM(F287:J287)</f>
        <v>0</v>
      </c>
      <c r="E287" s="29" t="s">
        <v>24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</row>
    <row r="288" spans="1:30" ht="21" customHeight="1" x14ac:dyDescent="0.25">
      <c r="A288" s="72"/>
      <c r="B288" s="89"/>
      <c r="C288" s="74"/>
      <c r="D288" s="34">
        <f>SUM(F288:J288)</f>
        <v>0</v>
      </c>
      <c r="E288" s="29" t="s">
        <v>25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</row>
    <row r="289" spans="1:30" ht="22.5" customHeight="1" x14ac:dyDescent="0.25">
      <c r="A289" s="72"/>
      <c r="B289" s="89"/>
      <c r="C289" s="75">
        <f>F289+G289+H289+I289+J289</f>
        <v>460</v>
      </c>
      <c r="D289" s="75"/>
      <c r="E289" s="29" t="s">
        <v>26</v>
      </c>
      <c r="F289" s="35">
        <v>92</v>
      </c>
      <c r="G289" s="35">
        <v>100</v>
      </c>
      <c r="H289" s="35">
        <v>92</v>
      </c>
      <c r="I289" s="35">
        <v>92</v>
      </c>
      <c r="J289" s="35">
        <v>84</v>
      </c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</row>
    <row r="290" spans="1:30" ht="18.75" customHeight="1" x14ac:dyDescent="0.25">
      <c r="A290" s="72" t="s">
        <v>47</v>
      </c>
      <c r="B290" s="89" t="s">
        <v>137</v>
      </c>
      <c r="C290" s="74">
        <f>D290+D291+D292</f>
        <v>0</v>
      </c>
      <c r="D290" s="34">
        <f>SUM(F290:J290)</f>
        <v>0</v>
      </c>
      <c r="E290" s="29" t="s">
        <v>23</v>
      </c>
      <c r="F290" s="35">
        <v>0</v>
      </c>
      <c r="G290" s="35">
        <v>0</v>
      </c>
      <c r="H290" s="35">
        <v>0</v>
      </c>
      <c r="I290" s="35">
        <v>0</v>
      </c>
      <c r="J290" s="35">
        <v>0</v>
      </c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</row>
    <row r="291" spans="1:30" ht="21.75" customHeight="1" x14ac:dyDescent="0.25">
      <c r="A291" s="72"/>
      <c r="B291" s="89"/>
      <c r="C291" s="74"/>
      <c r="D291" s="34">
        <f>SUM(F291:J291)</f>
        <v>0</v>
      </c>
      <c r="E291" s="29" t="s">
        <v>24</v>
      </c>
      <c r="F291" s="35">
        <v>0</v>
      </c>
      <c r="G291" s="35">
        <v>0</v>
      </c>
      <c r="H291" s="35">
        <v>0</v>
      </c>
      <c r="I291" s="35">
        <v>0</v>
      </c>
      <c r="J291" s="35">
        <v>0</v>
      </c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</row>
    <row r="292" spans="1:30" ht="19.5" customHeight="1" x14ac:dyDescent="0.25">
      <c r="A292" s="72"/>
      <c r="B292" s="89"/>
      <c r="C292" s="74"/>
      <c r="D292" s="34">
        <f>SUM(F292:J292)</f>
        <v>0</v>
      </c>
      <c r="E292" s="29" t="s">
        <v>25</v>
      </c>
      <c r="F292" s="35">
        <v>0</v>
      </c>
      <c r="G292" s="35">
        <v>0</v>
      </c>
      <c r="H292" s="35">
        <v>0</v>
      </c>
      <c r="I292" s="35">
        <v>0</v>
      </c>
      <c r="J292" s="35">
        <v>0</v>
      </c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</row>
    <row r="293" spans="1:30" ht="24" customHeight="1" x14ac:dyDescent="0.25">
      <c r="A293" s="72"/>
      <c r="B293" s="89"/>
      <c r="C293" s="92">
        <f>F293+G293+H293+I293+J293</f>
        <v>700</v>
      </c>
      <c r="D293" s="92"/>
      <c r="E293" s="29" t="s">
        <v>26</v>
      </c>
      <c r="F293" s="35">
        <v>140</v>
      </c>
      <c r="G293" s="35">
        <v>140</v>
      </c>
      <c r="H293" s="35">
        <v>140</v>
      </c>
      <c r="I293" s="35">
        <v>140</v>
      </c>
      <c r="J293" s="35">
        <v>140</v>
      </c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</row>
    <row r="294" spans="1:30" ht="21" customHeight="1" x14ac:dyDescent="0.25">
      <c r="A294" s="72" t="s">
        <v>49</v>
      </c>
      <c r="B294" s="89" t="s">
        <v>138</v>
      </c>
      <c r="C294" s="74">
        <f>D294+D295+D296</f>
        <v>0</v>
      </c>
      <c r="D294" s="34">
        <f>SUM(F294:J294)</f>
        <v>0</v>
      </c>
      <c r="E294" s="29" t="s">
        <v>23</v>
      </c>
      <c r="F294" s="35">
        <v>0</v>
      </c>
      <c r="G294" s="35">
        <v>0</v>
      </c>
      <c r="H294" s="35">
        <v>0</v>
      </c>
      <c r="I294" s="35">
        <v>0</v>
      </c>
      <c r="J294" s="35">
        <v>0</v>
      </c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</row>
    <row r="295" spans="1:30" ht="18.75" customHeight="1" x14ac:dyDescent="0.25">
      <c r="A295" s="72"/>
      <c r="B295" s="89"/>
      <c r="C295" s="74"/>
      <c r="D295" s="34">
        <f>SUM(F295:J295)</f>
        <v>0</v>
      </c>
      <c r="E295" s="29" t="s">
        <v>24</v>
      </c>
      <c r="F295" s="35">
        <v>0</v>
      </c>
      <c r="G295" s="35">
        <v>0</v>
      </c>
      <c r="H295" s="35">
        <v>0</v>
      </c>
      <c r="I295" s="35">
        <v>0</v>
      </c>
      <c r="J295" s="35">
        <v>0</v>
      </c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</row>
    <row r="296" spans="1:30" ht="21" customHeight="1" x14ac:dyDescent="0.25">
      <c r="A296" s="72"/>
      <c r="B296" s="89"/>
      <c r="C296" s="74"/>
      <c r="D296" s="34">
        <f>SUM(F296:J296)</f>
        <v>0</v>
      </c>
      <c r="E296" s="29" t="s">
        <v>25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</row>
    <row r="297" spans="1:30" ht="16.5" customHeight="1" x14ac:dyDescent="0.25">
      <c r="A297" s="72"/>
      <c r="B297" s="89"/>
      <c r="C297" s="92">
        <f>F297+G297+H297+I297+J297</f>
        <v>3000</v>
      </c>
      <c r="D297" s="92"/>
      <c r="E297" s="29" t="s">
        <v>26</v>
      </c>
      <c r="F297" s="35">
        <v>700</v>
      </c>
      <c r="G297" s="35">
        <v>700</v>
      </c>
      <c r="H297" s="35">
        <v>500</v>
      </c>
      <c r="I297" s="35">
        <v>600</v>
      </c>
      <c r="J297" s="35">
        <v>500</v>
      </c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</row>
    <row r="298" spans="1:30" ht="23.25" customHeight="1" x14ac:dyDescent="0.25">
      <c r="A298" s="72" t="s">
        <v>51</v>
      </c>
      <c r="B298" s="89" t="s">
        <v>139</v>
      </c>
      <c r="C298" s="74">
        <f>D298+D299+D300</f>
        <v>0</v>
      </c>
      <c r="D298" s="34">
        <f>SUM(F298:J298)</f>
        <v>0</v>
      </c>
      <c r="E298" s="29" t="s">
        <v>23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</row>
    <row r="299" spans="1:30" ht="21" customHeight="1" x14ac:dyDescent="0.25">
      <c r="A299" s="72"/>
      <c r="B299" s="89"/>
      <c r="C299" s="74"/>
      <c r="D299" s="34">
        <f>SUM(F299:J299)</f>
        <v>0</v>
      </c>
      <c r="E299" s="29" t="s">
        <v>24</v>
      </c>
      <c r="F299" s="35">
        <v>0</v>
      </c>
      <c r="G299" s="35">
        <v>0</v>
      </c>
      <c r="H299" s="35">
        <v>0</v>
      </c>
      <c r="I299" s="35">
        <v>0</v>
      </c>
      <c r="J299" s="35">
        <v>0</v>
      </c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</row>
    <row r="300" spans="1:30" ht="18.75" customHeight="1" x14ac:dyDescent="0.25">
      <c r="A300" s="72"/>
      <c r="B300" s="89"/>
      <c r="C300" s="74"/>
      <c r="D300" s="34">
        <f>SUM(F300:J300)</f>
        <v>0</v>
      </c>
      <c r="E300" s="29" t="s">
        <v>25</v>
      </c>
      <c r="F300" s="35">
        <v>0</v>
      </c>
      <c r="G300" s="35">
        <v>0</v>
      </c>
      <c r="H300" s="35">
        <v>0</v>
      </c>
      <c r="I300" s="35">
        <v>0</v>
      </c>
      <c r="J300" s="35">
        <v>0</v>
      </c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</row>
    <row r="301" spans="1:30" ht="21" customHeight="1" x14ac:dyDescent="0.25">
      <c r="A301" s="72"/>
      <c r="B301" s="89"/>
      <c r="C301" s="75">
        <f>F301+G301+H301+I301+J301</f>
        <v>1300</v>
      </c>
      <c r="D301" s="75"/>
      <c r="E301" s="29" t="s">
        <v>26</v>
      </c>
      <c r="F301" s="35">
        <v>260</v>
      </c>
      <c r="G301" s="35">
        <v>260</v>
      </c>
      <c r="H301" s="35">
        <v>260</v>
      </c>
      <c r="I301" s="35">
        <v>260</v>
      </c>
      <c r="J301" s="35">
        <v>260</v>
      </c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</row>
    <row r="302" spans="1:30" ht="20.25" customHeight="1" x14ac:dyDescent="0.25">
      <c r="A302" s="72" t="s">
        <v>53</v>
      </c>
      <c r="B302" s="89" t="s">
        <v>140</v>
      </c>
      <c r="C302" s="74">
        <f>D302+D303+D304</f>
        <v>0</v>
      </c>
      <c r="D302" s="34">
        <f>SUM(G302:J302)</f>
        <v>0</v>
      </c>
      <c r="E302" s="29" t="s">
        <v>23</v>
      </c>
      <c r="F302" s="35">
        <v>0</v>
      </c>
      <c r="G302" s="35">
        <v>0</v>
      </c>
      <c r="H302" s="35">
        <v>0</v>
      </c>
      <c r="I302" s="35">
        <v>0</v>
      </c>
      <c r="J302" s="35">
        <v>0</v>
      </c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</row>
    <row r="303" spans="1:30" ht="20.25" customHeight="1" x14ac:dyDescent="0.25">
      <c r="A303" s="72"/>
      <c r="B303" s="89"/>
      <c r="C303" s="74"/>
      <c r="D303" s="34">
        <f>SUM(G303:J303)</f>
        <v>0</v>
      </c>
      <c r="E303" s="29" t="s">
        <v>24</v>
      </c>
      <c r="F303" s="35">
        <v>0</v>
      </c>
      <c r="G303" s="35">
        <v>0</v>
      </c>
      <c r="H303" s="35">
        <v>0</v>
      </c>
      <c r="I303" s="35">
        <v>0</v>
      </c>
      <c r="J303" s="35">
        <v>0</v>
      </c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</row>
    <row r="304" spans="1:30" ht="18.75" customHeight="1" x14ac:dyDescent="0.25">
      <c r="A304" s="72"/>
      <c r="B304" s="89"/>
      <c r="C304" s="74"/>
      <c r="D304" s="34">
        <f>SUM(F304:J304)</f>
        <v>0</v>
      </c>
      <c r="E304" s="29" t="s">
        <v>25</v>
      </c>
      <c r="F304" s="35">
        <v>0</v>
      </c>
      <c r="G304" s="35">
        <v>0</v>
      </c>
      <c r="H304" s="35">
        <v>0</v>
      </c>
      <c r="I304" s="35">
        <v>0</v>
      </c>
      <c r="J304" s="35">
        <v>0</v>
      </c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</row>
    <row r="305" spans="1:30" ht="19.5" customHeight="1" x14ac:dyDescent="0.25">
      <c r="A305" s="72"/>
      <c r="B305" s="89"/>
      <c r="C305" s="75">
        <f>F305+G305+H305+I305+J305</f>
        <v>500</v>
      </c>
      <c r="D305" s="75"/>
      <c r="E305" s="29" t="s">
        <v>26</v>
      </c>
      <c r="F305" s="35">
        <v>100</v>
      </c>
      <c r="G305" s="35">
        <v>100</v>
      </c>
      <c r="H305" s="35">
        <v>100</v>
      </c>
      <c r="I305" s="35">
        <v>100</v>
      </c>
      <c r="J305" s="35">
        <v>100</v>
      </c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</row>
    <row r="306" spans="1:30" ht="24.75" customHeight="1" x14ac:dyDescent="0.25">
      <c r="A306" s="72"/>
      <c r="B306" s="73" t="s">
        <v>43</v>
      </c>
      <c r="C306" s="74">
        <f>SUM(D306:D308)</f>
        <v>0</v>
      </c>
      <c r="D306" s="34">
        <f>SUM(F306:J306)</f>
        <v>0</v>
      </c>
      <c r="E306" s="29" t="s">
        <v>23</v>
      </c>
      <c r="F306" s="34">
        <f t="shared" ref="F306:J309" si="19">F286+F290+F294+F298+F302</f>
        <v>0</v>
      </c>
      <c r="G306" s="34">
        <f t="shared" si="19"/>
        <v>0</v>
      </c>
      <c r="H306" s="34">
        <f t="shared" si="19"/>
        <v>0</v>
      </c>
      <c r="I306" s="34">
        <f t="shared" si="19"/>
        <v>0</v>
      </c>
      <c r="J306" s="34">
        <f t="shared" si="19"/>
        <v>0</v>
      </c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</row>
    <row r="307" spans="1:30" ht="19.5" customHeight="1" x14ac:dyDescent="0.25">
      <c r="A307" s="72"/>
      <c r="B307" s="73"/>
      <c r="C307" s="74"/>
      <c r="D307" s="34">
        <f>SUM(F307:J307)</f>
        <v>0</v>
      </c>
      <c r="E307" s="29" t="s">
        <v>24</v>
      </c>
      <c r="F307" s="34">
        <f t="shared" si="19"/>
        <v>0</v>
      </c>
      <c r="G307" s="34">
        <f t="shared" si="19"/>
        <v>0</v>
      </c>
      <c r="H307" s="34">
        <f t="shared" si="19"/>
        <v>0</v>
      </c>
      <c r="I307" s="34">
        <f t="shared" si="19"/>
        <v>0</v>
      </c>
      <c r="J307" s="34">
        <f t="shared" si="19"/>
        <v>0</v>
      </c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</row>
    <row r="308" spans="1:30" ht="20.25" customHeight="1" x14ac:dyDescent="0.25">
      <c r="A308" s="72"/>
      <c r="B308" s="73"/>
      <c r="C308" s="74"/>
      <c r="D308" s="34">
        <f>SUM(F308:J308)</f>
        <v>0</v>
      </c>
      <c r="E308" s="29" t="s">
        <v>25</v>
      </c>
      <c r="F308" s="34">
        <f t="shared" si="19"/>
        <v>0</v>
      </c>
      <c r="G308" s="34">
        <f t="shared" si="19"/>
        <v>0</v>
      </c>
      <c r="H308" s="34">
        <f t="shared" si="19"/>
        <v>0</v>
      </c>
      <c r="I308" s="34">
        <f t="shared" si="19"/>
        <v>0</v>
      </c>
      <c r="J308" s="34">
        <f t="shared" si="19"/>
        <v>0</v>
      </c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</row>
    <row r="309" spans="1:30" ht="19.5" customHeight="1" x14ac:dyDescent="0.25">
      <c r="A309" s="72"/>
      <c r="B309" s="73"/>
      <c r="C309" s="92">
        <f>C289+C293+C297+C301+C305</f>
        <v>5960</v>
      </c>
      <c r="D309" s="92"/>
      <c r="E309" s="29" t="s">
        <v>26</v>
      </c>
      <c r="F309" s="34">
        <f t="shared" si="19"/>
        <v>1292</v>
      </c>
      <c r="G309" s="34">
        <f t="shared" si="19"/>
        <v>1300</v>
      </c>
      <c r="H309" s="34">
        <f t="shared" si="19"/>
        <v>1092</v>
      </c>
      <c r="I309" s="34">
        <f t="shared" si="19"/>
        <v>1192</v>
      </c>
      <c r="J309" s="34">
        <f t="shared" si="19"/>
        <v>1084</v>
      </c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</row>
    <row r="310" spans="1:30" ht="21" customHeight="1" x14ac:dyDescent="0.25">
      <c r="A310" s="71" t="s">
        <v>141</v>
      </c>
      <c r="B310" s="71"/>
      <c r="C310" s="71"/>
      <c r="D310" s="71"/>
      <c r="E310" s="71"/>
      <c r="F310" s="71"/>
      <c r="G310" s="71"/>
      <c r="H310" s="71"/>
      <c r="I310" s="71"/>
      <c r="J310" s="7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</row>
    <row r="311" spans="1:30" ht="18.75" customHeight="1" x14ac:dyDescent="0.25">
      <c r="A311" s="72" t="s">
        <v>63</v>
      </c>
      <c r="B311" s="89" t="s">
        <v>142</v>
      </c>
      <c r="C311" s="74">
        <f>D311+D312+D313</f>
        <v>18000</v>
      </c>
      <c r="D311" s="34">
        <f>SUM(F311:J311)</f>
        <v>0</v>
      </c>
      <c r="E311" s="29" t="s">
        <v>23</v>
      </c>
      <c r="F311" s="35">
        <v>0</v>
      </c>
      <c r="G311" s="35">
        <v>0</v>
      </c>
      <c r="H311" s="35">
        <v>0</v>
      </c>
      <c r="I311" s="35">
        <v>0</v>
      </c>
      <c r="J311" s="35">
        <v>0</v>
      </c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</row>
    <row r="312" spans="1:30" ht="22.5" customHeight="1" x14ac:dyDescent="0.25">
      <c r="A312" s="72"/>
      <c r="B312" s="89"/>
      <c r="C312" s="74"/>
      <c r="D312" s="34">
        <f>SUM(F312:J312)</f>
        <v>0</v>
      </c>
      <c r="E312" s="29" t="s">
        <v>24</v>
      </c>
      <c r="F312" s="35">
        <v>0</v>
      </c>
      <c r="G312" s="35">
        <v>0</v>
      </c>
      <c r="H312" s="35">
        <v>0</v>
      </c>
      <c r="I312" s="35">
        <v>0</v>
      </c>
      <c r="J312" s="35">
        <v>0</v>
      </c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</row>
    <row r="313" spans="1:30" ht="18.75" customHeight="1" x14ac:dyDescent="0.25">
      <c r="A313" s="72"/>
      <c r="B313" s="89"/>
      <c r="C313" s="74"/>
      <c r="D313" s="34">
        <f>SUM(F313:J313)</f>
        <v>18000</v>
      </c>
      <c r="E313" s="29" t="s">
        <v>25</v>
      </c>
      <c r="F313" s="35">
        <v>0</v>
      </c>
      <c r="G313" s="35">
        <v>0</v>
      </c>
      <c r="H313" s="35">
        <v>7200</v>
      </c>
      <c r="I313" s="35">
        <v>2400</v>
      </c>
      <c r="J313" s="35">
        <v>8400</v>
      </c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</row>
    <row r="314" spans="1:30" ht="21" customHeight="1" x14ac:dyDescent="0.25">
      <c r="A314" s="72"/>
      <c r="B314" s="89"/>
      <c r="C314" s="75">
        <f>SUM(F314:J314)</f>
        <v>0</v>
      </c>
      <c r="D314" s="75"/>
      <c r="E314" s="29" t="s">
        <v>26</v>
      </c>
      <c r="F314" s="35">
        <v>0</v>
      </c>
      <c r="G314" s="35">
        <v>0</v>
      </c>
      <c r="H314" s="35">
        <v>0</v>
      </c>
      <c r="I314" s="35">
        <v>0</v>
      </c>
      <c r="J314" s="35">
        <v>0</v>
      </c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</row>
    <row r="315" spans="1:30" ht="16.5" customHeight="1" x14ac:dyDescent="0.25">
      <c r="A315" s="72" t="s">
        <v>65</v>
      </c>
      <c r="B315" s="89" t="s">
        <v>143</v>
      </c>
      <c r="C315" s="74">
        <f>D315+D316+D317</f>
        <v>29960</v>
      </c>
      <c r="D315" s="34">
        <f>SUM(F315:J315)</f>
        <v>0</v>
      </c>
      <c r="E315" s="29" t="s">
        <v>23</v>
      </c>
      <c r="F315" s="35">
        <v>0</v>
      </c>
      <c r="G315" s="35">
        <v>0</v>
      </c>
      <c r="H315" s="35">
        <v>0</v>
      </c>
      <c r="I315" s="35">
        <v>0</v>
      </c>
      <c r="J315" s="35">
        <v>0</v>
      </c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</row>
    <row r="316" spans="1:30" ht="22.5" customHeight="1" x14ac:dyDescent="0.25">
      <c r="A316" s="72"/>
      <c r="B316" s="89"/>
      <c r="C316" s="74"/>
      <c r="D316" s="34">
        <f>SUM(F316:J316)</f>
        <v>0</v>
      </c>
      <c r="E316" s="29" t="s">
        <v>24</v>
      </c>
      <c r="F316" s="35">
        <v>0</v>
      </c>
      <c r="G316" s="35">
        <v>0</v>
      </c>
      <c r="H316" s="35">
        <v>0</v>
      </c>
      <c r="I316" s="35">
        <v>0</v>
      </c>
      <c r="J316" s="35">
        <v>0</v>
      </c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</row>
    <row r="317" spans="1:30" ht="17.25" customHeight="1" x14ac:dyDescent="0.25">
      <c r="A317" s="72"/>
      <c r="B317" s="89"/>
      <c r="C317" s="74"/>
      <c r="D317" s="34">
        <f>SUM(F317:J317)</f>
        <v>29960</v>
      </c>
      <c r="E317" s="29" t="s">
        <v>25</v>
      </c>
      <c r="F317" s="35">
        <v>0</v>
      </c>
      <c r="G317" s="35">
        <v>0</v>
      </c>
      <c r="H317" s="35">
        <v>11960</v>
      </c>
      <c r="I317" s="35">
        <v>6000</v>
      </c>
      <c r="J317" s="35">
        <v>12000</v>
      </c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</row>
    <row r="318" spans="1:30" ht="19.5" customHeight="1" x14ac:dyDescent="0.25">
      <c r="A318" s="72"/>
      <c r="B318" s="89"/>
      <c r="C318" s="75">
        <f>SUM(F318:J318)</f>
        <v>0</v>
      </c>
      <c r="D318" s="75"/>
      <c r="E318" s="29" t="s">
        <v>26</v>
      </c>
      <c r="F318" s="35">
        <v>0</v>
      </c>
      <c r="G318" s="35">
        <v>0</v>
      </c>
      <c r="H318" s="35">
        <v>0</v>
      </c>
      <c r="I318" s="35">
        <v>0</v>
      </c>
      <c r="J318" s="35">
        <v>0</v>
      </c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  <c r="AC318" s="11"/>
      <c r="AD318" s="11"/>
    </row>
    <row r="319" spans="1:30" ht="20.25" customHeight="1" x14ac:dyDescent="0.25">
      <c r="A319" s="72" t="s">
        <v>67</v>
      </c>
      <c r="B319" s="89" t="s">
        <v>144</v>
      </c>
      <c r="C319" s="74">
        <f>D319+D320+D321</f>
        <v>59800</v>
      </c>
      <c r="D319" s="34">
        <f>SUM(F319:J319)</f>
        <v>0</v>
      </c>
      <c r="E319" s="29" t="s">
        <v>23</v>
      </c>
      <c r="F319" s="35">
        <v>0</v>
      </c>
      <c r="G319" s="35">
        <v>0</v>
      </c>
      <c r="H319" s="35">
        <v>0</v>
      </c>
      <c r="I319" s="35">
        <v>0</v>
      </c>
      <c r="J319" s="35">
        <v>0</v>
      </c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</row>
    <row r="320" spans="1:30" ht="19.5" customHeight="1" x14ac:dyDescent="0.25">
      <c r="A320" s="72"/>
      <c r="B320" s="89"/>
      <c r="C320" s="74"/>
      <c r="D320" s="34">
        <f>SUM(F320:J320)</f>
        <v>0</v>
      </c>
      <c r="E320" s="29" t="s">
        <v>24</v>
      </c>
      <c r="F320" s="35">
        <v>0</v>
      </c>
      <c r="G320" s="35">
        <v>0</v>
      </c>
      <c r="H320" s="35">
        <v>0</v>
      </c>
      <c r="I320" s="35">
        <v>0</v>
      </c>
      <c r="J320" s="35">
        <v>0</v>
      </c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</row>
    <row r="321" spans="1:30" ht="18" customHeight="1" x14ac:dyDescent="0.25">
      <c r="A321" s="72"/>
      <c r="B321" s="89"/>
      <c r="C321" s="74"/>
      <c r="D321" s="34">
        <f>SUM(F321:J321)</f>
        <v>59800</v>
      </c>
      <c r="E321" s="29" t="s">
        <v>25</v>
      </c>
      <c r="F321" s="35">
        <v>0</v>
      </c>
      <c r="G321" s="35">
        <v>0</v>
      </c>
      <c r="H321" s="35">
        <v>12000</v>
      </c>
      <c r="I321" s="35">
        <v>23840</v>
      </c>
      <c r="J321" s="35">
        <v>23960</v>
      </c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  <c r="AC321" s="11"/>
      <c r="AD321" s="11"/>
    </row>
    <row r="322" spans="1:30" ht="21.75" customHeight="1" x14ac:dyDescent="0.25">
      <c r="A322" s="72"/>
      <c r="B322" s="89"/>
      <c r="C322" s="75">
        <f>SUM(F322:J322)</f>
        <v>0</v>
      </c>
      <c r="D322" s="75"/>
      <c r="E322" s="29" t="s">
        <v>26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</row>
    <row r="323" spans="1:30" ht="19.5" customHeight="1" x14ac:dyDescent="0.25">
      <c r="A323" s="72" t="s">
        <v>69</v>
      </c>
      <c r="B323" s="89" t="s">
        <v>145</v>
      </c>
      <c r="C323" s="74">
        <f>D323+D324+D325</f>
        <v>73400</v>
      </c>
      <c r="D323" s="34">
        <f>SUM(F323:J323)</f>
        <v>0</v>
      </c>
      <c r="E323" s="29" t="s">
        <v>23</v>
      </c>
      <c r="F323" s="35">
        <v>0</v>
      </c>
      <c r="G323" s="35">
        <v>0</v>
      </c>
      <c r="H323" s="35">
        <v>0</v>
      </c>
      <c r="I323" s="35">
        <v>0</v>
      </c>
      <c r="J323" s="35">
        <v>0</v>
      </c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  <c r="AC323" s="11"/>
      <c r="AD323" s="11"/>
    </row>
    <row r="324" spans="1:30" ht="20.25" customHeight="1" x14ac:dyDescent="0.25">
      <c r="A324" s="72"/>
      <c r="B324" s="89"/>
      <c r="C324" s="74"/>
      <c r="D324" s="34">
        <f>SUM(F324:J324)</f>
        <v>0</v>
      </c>
      <c r="E324" s="29" t="s">
        <v>24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  <c r="AC324" s="11"/>
      <c r="AD324" s="11"/>
    </row>
    <row r="325" spans="1:30" ht="21" customHeight="1" x14ac:dyDescent="0.25">
      <c r="A325" s="72"/>
      <c r="B325" s="89"/>
      <c r="C325" s="74"/>
      <c r="D325" s="34">
        <f>SUM(F325:J325)</f>
        <v>73400</v>
      </c>
      <c r="E325" s="29" t="s">
        <v>25</v>
      </c>
      <c r="F325" s="35">
        <v>0</v>
      </c>
      <c r="G325" s="35">
        <v>0</v>
      </c>
      <c r="H325" s="35">
        <v>8800</v>
      </c>
      <c r="I325" s="35">
        <v>44000</v>
      </c>
      <c r="J325" s="35">
        <v>20600</v>
      </c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  <c r="AC325" s="11"/>
      <c r="AD325" s="11"/>
    </row>
    <row r="326" spans="1:30" ht="20.25" customHeight="1" x14ac:dyDescent="0.25">
      <c r="A326" s="72"/>
      <c r="B326" s="89"/>
      <c r="C326" s="75">
        <f>SUM(F326:J326)</f>
        <v>0</v>
      </c>
      <c r="D326" s="75"/>
      <c r="E326" s="29" t="s">
        <v>26</v>
      </c>
      <c r="F326" s="35">
        <v>0</v>
      </c>
      <c r="G326" s="35">
        <v>0</v>
      </c>
      <c r="H326" s="35">
        <v>0</v>
      </c>
      <c r="I326" s="35">
        <v>0</v>
      </c>
      <c r="J326" s="35">
        <v>0</v>
      </c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</row>
    <row r="327" spans="1:30" ht="18.75" customHeight="1" x14ac:dyDescent="0.25">
      <c r="A327" s="72" t="s">
        <v>71</v>
      </c>
      <c r="B327" s="89" t="s">
        <v>146</v>
      </c>
      <c r="C327" s="74">
        <f>D327+D328+D329</f>
        <v>46620</v>
      </c>
      <c r="D327" s="34">
        <f>SUM(F327:J327)</f>
        <v>0</v>
      </c>
      <c r="E327" s="29" t="s">
        <v>23</v>
      </c>
      <c r="F327" s="35">
        <v>0</v>
      </c>
      <c r="G327" s="35">
        <v>0</v>
      </c>
      <c r="H327" s="35">
        <v>0</v>
      </c>
      <c r="I327" s="35">
        <v>0</v>
      </c>
      <c r="J327" s="35">
        <v>0</v>
      </c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  <c r="AC327" s="11"/>
      <c r="AD327" s="11"/>
    </row>
    <row r="328" spans="1:30" ht="22.5" customHeight="1" x14ac:dyDescent="0.25">
      <c r="A328" s="72"/>
      <c r="B328" s="89"/>
      <c r="C328" s="74"/>
      <c r="D328" s="34">
        <f>SUM(F328:J328)</f>
        <v>0</v>
      </c>
      <c r="E328" s="29" t="s">
        <v>24</v>
      </c>
      <c r="F328" s="35">
        <v>0</v>
      </c>
      <c r="G328" s="35">
        <v>0</v>
      </c>
      <c r="H328" s="35">
        <v>0</v>
      </c>
      <c r="I328" s="35">
        <v>0</v>
      </c>
      <c r="J328" s="35">
        <v>0</v>
      </c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</row>
    <row r="329" spans="1:30" ht="19.5" customHeight="1" x14ac:dyDescent="0.25">
      <c r="A329" s="72"/>
      <c r="B329" s="89"/>
      <c r="C329" s="74"/>
      <c r="D329" s="34">
        <f>SUM(F329:J329)</f>
        <v>46620</v>
      </c>
      <c r="E329" s="29" t="s">
        <v>25</v>
      </c>
      <c r="F329" s="35">
        <v>0</v>
      </c>
      <c r="G329" s="35">
        <v>0</v>
      </c>
      <c r="H329" s="35">
        <v>11660</v>
      </c>
      <c r="I329" s="35">
        <v>29200</v>
      </c>
      <c r="J329" s="35">
        <v>5760</v>
      </c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</row>
    <row r="330" spans="1:30" s="31" customFormat="1" ht="24" customHeight="1" x14ac:dyDescent="0.25">
      <c r="A330" s="72"/>
      <c r="B330" s="89"/>
      <c r="C330" s="75">
        <f>SUM(F330:J330)</f>
        <v>0</v>
      </c>
      <c r="D330" s="75"/>
      <c r="E330" s="29" t="s">
        <v>26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49"/>
      <c r="L330" s="49"/>
      <c r="M330" s="49"/>
      <c r="N330" s="49"/>
      <c r="O330" s="49"/>
      <c r="P330" s="24"/>
      <c r="Q330" s="49"/>
      <c r="R330" s="49"/>
      <c r="S330" s="49"/>
      <c r="T330" s="49"/>
      <c r="U330" s="49"/>
      <c r="V330" s="49"/>
      <c r="W330" s="49"/>
      <c r="X330" s="49"/>
      <c r="Y330" s="49"/>
      <c r="Z330" s="49"/>
      <c r="AA330" s="49"/>
      <c r="AB330" s="49"/>
      <c r="AC330" s="49"/>
      <c r="AD330" s="49"/>
    </row>
    <row r="331" spans="1:30" s="31" customFormat="1" ht="20.25" customHeight="1" x14ac:dyDescent="0.25">
      <c r="A331" s="72" t="s">
        <v>73</v>
      </c>
      <c r="B331" s="89" t="s">
        <v>147</v>
      </c>
      <c r="C331" s="74">
        <f>D331+D332+D333</f>
        <v>46400</v>
      </c>
      <c r="D331" s="34">
        <f>SUM(F331:J331)</f>
        <v>0</v>
      </c>
      <c r="E331" s="29" t="s">
        <v>23</v>
      </c>
      <c r="F331" s="35">
        <v>0</v>
      </c>
      <c r="G331" s="35">
        <v>0</v>
      </c>
      <c r="H331" s="35">
        <v>0</v>
      </c>
      <c r="I331" s="35">
        <v>0</v>
      </c>
      <c r="J331" s="35">
        <v>0</v>
      </c>
      <c r="K331" s="49"/>
      <c r="L331" s="49"/>
      <c r="M331" s="49"/>
      <c r="N331" s="49"/>
      <c r="O331" s="49"/>
      <c r="P331" s="24"/>
      <c r="Q331" s="49"/>
      <c r="R331" s="49"/>
      <c r="S331" s="49"/>
      <c r="T331" s="49"/>
      <c r="U331" s="49"/>
      <c r="V331" s="49"/>
      <c r="W331" s="49"/>
      <c r="X331" s="49"/>
      <c r="Y331" s="49"/>
      <c r="Z331" s="49"/>
      <c r="AA331" s="49"/>
      <c r="AB331" s="49"/>
      <c r="AC331" s="49"/>
      <c r="AD331" s="49"/>
    </row>
    <row r="332" spans="1:30" s="31" customFormat="1" ht="21.75" customHeight="1" x14ac:dyDescent="0.25">
      <c r="A332" s="72"/>
      <c r="B332" s="89"/>
      <c r="C332" s="74"/>
      <c r="D332" s="34">
        <f>SUM(F332:J332)</f>
        <v>0</v>
      </c>
      <c r="E332" s="29" t="s">
        <v>24</v>
      </c>
      <c r="F332" s="35">
        <v>0</v>
      </c>
      <c r="G332" s="35">
        <v>0</v>
      </c>
      <c r="H332" s="35">
        <v>0</v>
      </c>
      <c r="I332" s="35">
        <v>0</v>
      </c>
      <c r="J332" s="35">
        <v>0</v>
      </c>
      <c r="K332" s="49"/>
      <c r="L332" s="49"/>
      <c r="M332" s="49"/>
      <c r="N332" s="49"/>
      <c r="O332" s="49"/>
      <c r="P332" s="24"/>
      <c r="Q332" s="49"/>
      <c r="R332" s="49"/>
      <c r="S332" s="49"/>
      <c r="T332" s="49"/>
      <c r="U332" s="49"/>
      <c r="V332" s="49"/>
      <c r="W332" s="49"/>
      <c r="X332" s="49"/>
      <c r="Y332" s="49"/>
      <c r="Z332" s="49"/>
      <c r="AA332" s="49"/>
      <c r="AB332" s="49"/>
      <c r="AC332" s="49"/>
      <c r="AD332" s="49"/>
    </row>
    <row r="333" spans="1:30" s="31" customFormat="1" ht="27" customHeight="1" x14ac:dyDescent="0.25">
      <c r="A333" s="72"/>
      <c r="B333" s="89"/>
      <c r="C333" s="74"/>
      <c r="D333" s="34">
        <f>SUM(F333:J333)</f>
        <v>46400</v>
      </c>
      <c r="E333" s="29" t="s">
        <v>25</v>
      </c>
      <c r="F333" s="35">
        <v>0</v>
      </c>
      <c r="G333" s="35">
        <v>0</v>
      </c>
      <c r="H333" s="35">
        <v>9260</v>
      </c>
      <c r="I333" s="35">
        <v>18580</v>
      </c>
      <c r="J333" s="35">
        <v>18560</v>
      </c>
      <c r="K333" s="49"/>
      <c r="L333" s="49"/>
      <c r="M333" s="49"/>
      <c r="N333" s="49"/>
      <c r="O333" s="49"/>
      <c r="P333" s="24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</row>
    <row r="334" spans="1:30" s="31" customFormat="1" ht="18.75" customHeight="1" x14ac:dyDescent="0.25">
      <c r="A334" s="72"/>
      <c r="B334" s="89"/>
      <c r="C334" s="75">
        <f>SUM(F334:J334)</f>
        <v>0</v>
      </c>
      <c r="D334" s="75"/>
      <c r="E334" s="29" t="s">
        <v>26</v>
      </c>
      <c r="F334" s="35">
        <v>0</v>
      </c>
      <c r="G334" s="35">
        <v>0</v>
      </c>
      <c r="H334" s="35">
        <v>0</v>
      </c>
      <c r="I334" s="35">
        <v>0</v>
      </c>
      <c r="J334" s="35">
        <v>0</v>
      </c>
      <c r="K334" s="49"/>
      <c r="L334" s="49"/>
      <c r="M334" s="49"/>
      <c r="N334" s="49"/>
      <c r="O334" s="49"/>
      <c r="P334" s="24"/>
      <c r="Q334" s="49"/>
      <c r="R334" s="49"/>
      <c r="S334" s="49"/>
      <c r="T334" s="49"/>
      <c r="U334" s="49"/>
      <c r="V334" s="49"/>
      <c r="W334" s="49"/>
      <c r="X334" s="49"/>
      <c r="Y334" s="49"/>
      <c r="Z334" s="49"/>
      <c r="AA334" s="49"/>
      <c r="AB334" s="49"/>
      <c r="AC334" s="49"/>
      <c r="AD334" s="49"/>
    </row>
    <row r="335" spans="1:30" s="31" customFormat="1" ht="18.75" customHeight="1" x14ac:dyDescent="0.25">
      <c r="A335" s="72" t="s">
        <v>75</v>
      </c>
      <c r="B335" s="89" t="s">
        <v>148</v>
      </c>
      <c r="C335" s="74">
        <f>D335+D336+D337</f>
        <v>33200</v>
      </c>
      <c r="D335" s="34">
        <f>SUM(F335:J335)</f>
        <v>0</v>
      </c>
      <c r="E335" s="29" t="s">
        <v>23</v>
      </c>
      <c r="F335" s="35">
        <v>0</v>
      </c>
      <c r="G335" s="35">
        <v>0</v>
      </c>
      <c r="H335" s="35">
        <v>0</v>
      </c>
      <c r="I335" s="35">
        <v>0</v>
      </c>
      <c r="J335" s="35">
        <v>0</v>
      </c>
      <c r="K335" s="49"/>
      <c r="L335" s="49"/>
      <c r="M335" s="49"/>
      <c r="N335" s="49"/>
      <c r="O335" s="49"/>
      <c r="P335" s="24"/>
      <c r="Q335" s="49"/>
      <c r="R335" s="49"/>
      <c r="S335" s="49"/>
      <c r="T335" s="49"/>
      <c r="U335" s="49"/>
      <c r="V335" s="49"/>
      <c r="W335" s="49"/>
      <c r="X335" s="49"/>
      <c r="Y335" s="49"/>
      <c r="Z335" s="49"/>
      <c r="AA335" s="49"/>
      <c r="AB335" s="49"/>
      <c r="AC335" s="49"/>
      <c r="AD335" s="49"/>
    </row>
    <row r="336" spans="1:30" s="31" customFormat="1" ht="19.5" customHeight="1" x14ac:dyDescent="0.25">
      <c r="A336" s="72"/>
      <c r="B336" s="89"/>
      <c r="C336" s="74"/>
      <c r="D336" s="34">
        <f>SUM(F336:J336)</f>
        <v>0</v>
      </c>
      <c r="E336" s="29" t="s">
        <v>24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49"/>
      <c r="L336" s="49"/>
      <c r="M336" s="49"/>
      <c r="N336" s="49"/>
      <c r="O336" s="49"/>
      <c r="P336" s="24"/>
      <c r="Q336" s="49"/>
      <c r="R336" s="49"/>
      <c r="S336" s="49"/>
      <c r="T336" s="49"/>
      <c r="U336" s="49"/>
      <c r="V336" s="49"/>
      <c r="W336" s="49"/>
      <c r="X336" s="49"/>
      <c r="Y336" s="49"/>
      <c r="Z336" s="49"/>
      <c r="AA336" s="49"/>
      <c r="AB336" s="49"/>
      <c r="AC336" s="49"/>
      <c r="AD336" s="49"/>
    </row>
    <row r="337" spans="1:30" s="31" customFormat="1" ht="61.5" customHeight="1" x14ac:dyDescent="0.25">
      <c r="A337" s="72"/>
      <c r="B337" s="89"/>
      <c r="C337" s="74"/>
      <c r="D337" s="34">
        <f>SUM(F337:J337)</f>
        <v>33200</v>
      </c>
      <c r="E337" s="29" t="s">
        <v>25</v>
      </c>
      <c r="F337" s="35">
        <v>0</v>
      </c>
      <c r="G337" s="35">
        <v>0</v>
      </c>
      <c r="H337" s="35">
        <v>6640</v>
      </c>
      <c r="I337" s="35">
        <v>13280</v>
      </c>
      <c r="J337" s="35">
        <v>13280</v>
      </c>
      <c r="K337" s="49"/>
      <c r="L337" s="49"/>
      <c r="M337" s="49"/>
      <c r="N337" s="49"/>
      <c r="O337" s="49"/>
      <c r="P337" s="24"/>
      <c r="Q337" s="49"/>
      <c r="R337" s="49"/>
      <c r="S337" s="49"/>
      <c r="T337" s="49"/>
      <c r="U337" s="49"/>
      <c r="V337" s="49"/>
      <c r="W337" s="49"/>
      <c r="X337" s="49"/>
      <c r="Y337" s="49"/>
      <c r="Z337" s="49"/>
      <c r="AA337" s="49"/>
      <c r="AB337" s="49"/>
      <c r="AC337" s="49"/>
      <c r="AD337" s="49"/>
    </row>
    <row r="338" spans="1:30" ht="21" customHeight="1" x14ac:dyDescent="0.25">
      <c r="A338" s="72"/>
      <c r="B338" s="89"/>
      <c r="C338" s="75">
        <f>SUM(F338:J338)</f>
        <v>0</v>
      </c>
      <c r="D338" s="75"/>
      <c r="E338" s="29" t="s">
        <v>26</v>
      </c>
      <c r="F338" s="35">
        <v>0</v>
      </c>
      <c r="G338" s="35">
        <v>0</v>
      </c>
      <c r="H338" s="35">
        <v>0</v>
      </c>
      <c r="I338" s="35">
        <v>0</v>
      </c>
      <c r="J338" s="35">
        <v>0</v>
      </c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  <c r="AC338" s="11"/>
      <c r="AD338" s="11"/>
    </row>
    <row r="339" spans="1:30" ht="18" customHeight="1" x14ac:dyDescent="0.25">
      <c r="A339" s="72" t="s">
        <v>77</v>
      </c>
      <c r="B339" s="89" t="s">
        <v>149</v>
      </c>
      <c r="C339" s="74">
        <f>D339+D340+D341</f>
        <v>9800</v>
      </c>
      <c r="D339" s="34">
        <f>SUM(F339:J339)</f>
        <v>0</v>
      </c>
      <c r="E339" s="29" t="s">
        <v>23</v>
      </c>
      <c r="F339" s="35">
        <v>0</v>
      </c>
      <c r="G339" s="35">
        <v>0</v>
      </c>
      <c r="H339" s="35">
        <v>0</v>
      </c>
      <c r="I339" s="35">
        <v>0</v>
      </c>
      <c r="J339" s="35">
        <v>0</v>
      </c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</row>
    <row r="340" spans="1:30" ht="18.75" customHeight="1" x14ac:dyDescent="0.25">
      <c r="A340" s="72"/>
      <c r="B340" s="89"/>
      <c r="C340" s="74"/>
      <c r="D340" s="34">
        <f>SUM(F340:J340)</f>
        <v>0</v>
      </c>
      <c r="E340" s="29" t="s">
        <v>24</v>
      </c>
      <c r="F340" s="35">
        <v>0</v>
      </c>
      <c r="G340" s="35">
        <v>0</v>
      </c>
      <c r="H340" s="35">
        <v>0</v>
      </c>
      <c r="I340" s="35">
        <v>0</v>
      </c>
      <c r="J340" s="35">
        <v>0</v>
      </c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</row>
    <row r="341" spans="1:30" ht="18.75" customHeight="1" x14ac:dyDescent="0.25">
      <c r="A341" s="72"/>
      <c r="B341" s="89"/>
      <c r="C341" s="74"/>
      <c r="D341" s="34">
        <f>SUM(F341:J341)</f>
        <v>9800</v>
      </c>
      <c r="E341" s="29" t="s">
        <v>25</v>
      </c>
      <c r="F341" s="35">
        <v>0</v>
      </c>
      <c r="G341" s="35">
        <v>0</v>
      </c>
      <c r="H341" s="35">
        <v>1960</v>
      </c>
      <c r="I341" s="35">
        <v>3920</v>
      </c>
      <c r="J341" s="35">
        <v>3920</v>
      </c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</row>
    <row r="342" spans="1:30" ht="21.75" customHeight="1" x14ac:dyDescent="0.25">
      <c r="A342" s="72"/>
      <c r="B342" s="89"/>
      <c r="C342" s="75">
        <f>SUM(F342:J342)</f>
        <v>0</v>
      </c>
      <c r="D342" s="75"/>
      <c r="E342" s="29" t="s">
        <v>26</v>
      </c>
      <c r="F342" s="35">
        <v>0</v>
      </c>
      <c r="G342" s="35">
        <v>0</v>
      </c>
      <c r="H342" s="35">
        <v>0</v>
      </c>
      <c r="I342" s="35">
        <v>0</v>
      </c>
      <c r="J342" s="35">
        <v>0</v>
      </c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  <c r="AC342" s="11"/>
      <c r="AD342" s="11"/>
    </row>
    <row r="343" spans="1:30" ht="21.75" customHeight="1" x14ac:dyDescent="0.25">
      <c r="A343" s="72" t="s">
        <v>79</v>
      </c>
      <c r="B343" s="89" t="s">
        <v>150</v>
      </c>
      <c r="C343" s="74">
        <f>D343+D344+D345</f>
        <v>0</v>
      </c>
      <c r="D343" s="34">
        <f>SUM(F343:J343)</f>
        <v>0</v>
      </c>
      <c r="E343" s="29" t="s">
        <v>23</v>
      </c>
      <c r="F343" s="35">
        <v>0</v>
      </c>
      <c r="G343" s="35">
        <v>0</v>
      </c>
      <c r="H343" s="35">
        <v>0</v>
      </c>
      <c r="I343" s="35">
        <v>0</v>
      </c>
      <c r="J343" s="35">
        <v>0</v>
      </c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</row>
    <row r="344" spans="1:30" ht="20.25" customHeight="1" x14ac:dyDescent="0.25">
      <c r="A344" s="72"/>
      <c r="B344" s="89"/>
      <c r="C344" s="74"/>
      <c r="D344" s="34">
        <f>SUM(F344:J344)</f>
        <v>0</v>
      </c>
      <c r="E344" s="29" t="s">
        <v>24</v>
      </c>
      <c r="F344" s="35">
        <v>0</v>
      </c>
      <c r="G344" s="35">
        <v>0</v>
      </c>
      <c r="H344" s="35">
        <v>0</v>
      </c>
      <c r="I344" s="35">
        <v>0</v>
      </c>
      <c r="J344" s="35">
        <v>0</v>
      </c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</row>
    <row r="345" spans="1:30" ht="59.25" customHeight="1" x14ac:dyDescent="0.25">
      <c r="A345" s="72"/>
      <c r="B345" s="89"/>
      <c r="C345" s="74"/>
      <c r="D345" s="34">
        <f>SUM(F345:J345)</f>
        <v>0</v>
      </c>
      <c r="E345" s="29" t="s">
        <v>25</v>
      </c>
      <c r="F345" s="35">
        <v>0</v>
      </c>
      <c r="G345" s="35">
        <v>0</v>
      </c>
      <c r="H345" s="35">
        <v>0</v>
      </c>
      <c r="I345" s="35">
        <v>0</v>
      </c>
      <c r="J345" s="35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</row>
    <row r="346" spans="1:30" ht="20.25" customHeight="1" x14ac:dyDescent="0.25">
      <c r="A346" s="72"/>
      <c r="B346" s="89"/>
      <c r="C346" s="75">
        <f>SUM(F346:J346)</f>
        <v>426.56</v>
      </c>
      <c r="D346" s="75"/>
      <c r="E346" s="29" t="s">
        <v>26</v>
      </c>
      <c r="F346" s="35">
        <v>426.56</v>
      </c>
      <c r="G346" s="35">
        <v>0</v>
      </c>
      <c r="H346" s="35">
        <v>0</v>
      </c>
      <c r="I346" s="35">
        <v>0</v>
      </c>
      <c r="J346" s="35">
        <v>0</v>
      </c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</row>
    <row r="347" spans="1:30" ht="23.25" customHeight="1" x14ac:dyDescent="0.25">
      <c r="A347" s="72" t="s">
        <v>81</v>
      </c>
      <c r="B347" s="89" t="s">
        <v>151</v>
      </c>
      <c r="C347" s="74">
        <f>D347+D348+D349</f>
        <v>0</v>
      </c>
      <c r="D347" s="34">
        <f>SUM(F347:J347)</f>
        <v>0</v>
      </c>
      <c r="E347" s="29" t="s">
        <v>23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</row>
    <row r="348" spans="1:30" ht="20.25" customHeight="1" x14ac:dyDescent="0.25">
      <c r="A348" s="72"/>
      <c r="B348" s="89"/>
      <c r="C348" s="74"/>
      <c r="D348" s="34">
        <f>SUM(F348:J348)</f>
        <v>0</v>
      </c>
      <c r="E348" s="29" t="s">
        <v>24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</row>
    <row r="349" spans="1:30" ht="19.5" customHeight="1" x14ac:dyDescent="0.25">
      <c r="A349" s="72"/>
      <c r="B349" s="89"/>
      <c r="C349" s="74"/>
      <c r="D349" s="34">
        <f>SUM(F349:J349)</f>
        <v>0</v>
      </c>
      <c r="E349" s="29" t="s">
        <v>25</v>
      </c>
      <c r="F349" s="35">
        <v>0</v>
      </c>
      <c r="G349" s="35">
        <v>0</v>
      </c>
      <c r="H349" s="35">
        <v>0</v>
      </c>
      <c r="I349" s="35">
        <v>0</v>
      </c>
      <c r="J349" s="35">
        <v>0</v>
      </c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</row>
    <row r="350" spans="1:30" ht="21.75" customHeight="1" x14ac:dyDescent="0.25">
      <c r="A350" s="72"/>
      <c r="B350" s="89"/>
      <c r="C350" s="75">
        <f>SUM(F350:J350)</f>
        <v>3787.81</v>
      </c>
      <c r="D350" s="75"/>
      <c r="E350" s="29" t="s">
        <v>26</v>
      </c>
      <c r="F350" s="35">
        <v>3787.81</v>
      </c>
      <c r="G350" s="35">
        <v>0</v>
      </c>
      <c r="H350" s="35">
        <v>0</v>
      </c>
      <c r="I350" s="35">
        <v>0</v>
      </c>
      <c r="J350" s="35">
        <v>0</v>
      </c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</row>
    <row r="351" spans="1:30" ht="21.75" customHeight="1" x14ac:dyDescent="0.25">
      <c r="A351" s="72"/>
      <c r="B351" s="73" t="s">
        <v>43</v>
      </c>
      <c r="C351" s="74">
        <f>C311+C315+C319+C323+C327+C331+C335+C339</f>
        <v>317180</v>
      </c>
      <c r="D351" s="34">
        <f>F351+G351+H351+I351+J351</f>
        <v>0</v>
      </c>
      <c r="E351" s="29" t="s">
        <v>23</v>
      </c>
      <c r="F351" s="34">
        <f t="shared" ref="F351:J354" si="20">F311+F315+F319+F323+F327+F331+F335+F339+F343+F347</f>
        <v>0</v>
      </c>
      <c r="G351" s="34">
        <f t="shared" si="20"/>
        <v>0</v>
      </c>
      <c r="H351" s="34">
        <f t="shared" si="20"/>
        <v>0</v>
      </c>
      <c r="I351" s="34">
        <f t="shared" si="20"/>
        <v>0</v>
      </c>
      <c r="J351" s="34">
        <f t="shared" si="20"/>
        <v>0</v>
      </c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</row>
    <row r="352" spans="1:30" ht="23.25" customHeight="1" x14ac:dyDescent="0.25">
      <c r="A352" s="72"/>
      <c r="B352" s="73"/>
      <c r="C352" s="74"/>
      <c r="D352" s="34">
        <f>F352+G352+H352+I352+J352</f>
        <v>0</v>
      </c>
      <c r="E352" s="29" t="s">
        <v>24</v>
      </c>
      <c r="F352" s="34">
        <f t="shared" si="20"/>
        <v>0</v>
      </c>
      <c r="G352" s="34">
        <f t="shared" si="20"/>
        <v>0</v>
      </c>
      <c r="H352" s="34">
        <f t="shared" si="20"/>
        <v>0</v>
      </c>
      <c r="I352" s="34">
        <f t="shared" si="20"/>
        <v>0</v>
      </c>
      <c r="J352" s="34">
        <f t="shared" si="20"/>
        <v>0</v>
      </c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  <c r="AC352" s="11"/>
      <c r="AD352" s="11"/>
    </row>
    <row r="353" spans="1:30" ht="18" customHeight="1" x14ac:dyDescent="0.25">
      <c r="A353" s="72"/>
      <c r="B353" s="73"/>
      <c r="C353" s="74"/>
      <c r="D353" s="34">
        <f>F353+G353+H353+I353+J353</f>
        <v>317180</v>
      </c>
      <c r="E353" s="29" t="s">
        <v>25</v>
      </c>
      <c r="F353" s="34">
        <f t="shared" si="20"/>
        <v>0</v>
      </c>
      <c r="G353" s="34">
        <f t="shared" si="20"/>
        <v>0</v>
      </c>
      <c r="H353" s="34">
        <f t="shared" si="20"/>
        <v>69480</v>
      </c>
      <c r="I353" s="34">
        <f t="shared" si="20"/>
        <v>141220</v>
      </c>
      <c r="J353" s="34">
        <f t="shared" si="20"/>
        <v>106480</v>
      </c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  <c r="AC353" s="11"/>
      <c r="AD353" s="11"/>
    </row>
    <row r="354" spans="1:30" ht="17.25" customHeight="1" x14ac:dyDescent="0.25">
      <c r="A354" s="72"/>
      <c r="B354" s="73"/>
      <c r="C354" s="75">
        <f>SUM(F354:J354)</f>
        <v>4214.37</v>
      </c>
      <c r="D354" s="75"/>
      <c r="E354" s="29" t="s">
        <v>26</v>
      </c>
      <c r="F354" s="34">
        <f t="shared" si="20"/>
        <v>4214.37</v>
      </c>
      <c r="G354" s="34">
        <f t="shared" si="20"/>
        <v>0</v>
      </c>
      <c r="H354" s="34">
        <f t="shared" si="20"/>
        <v>0</v>
      </c>
      <c r="I354" s="34">
        <f t="shared" si="20"/>
        <v>0</v>
      </c>
      <c r="J354" s="34">
        <f t="shared" si="20"/>
        <v>0</v>
      </c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  <c r="AC354" s="11"/>
      <c r="AD354" s="11"/>
    </row>
    <row r="355" spans="1:30" ht="21.75" customHeight="1" x14ac:dyDescent="0.25">
      <c r="A355" s="71" t="s">
        <v>152</v>
      </c>
      <c r="B355" s="71"/>
      <c r="C355" s="71"/>
      <c r="D355" s="71"/>
      <c r="E355" s="71"/>
      <c r="F355" s="71"/>
      <c r="G355" s="71"/>
      <c r="H355" s="71"/>
      <c r="I355" s="71"/>
      <c r="J355" s="7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</row>
    <row r="356" spans="1:30" ht="29.25" customHeight="1" x14ac:dyDescent="0.25">
      <c r="A356" s="72" t="s">
        <v>103</v>
      </c>
      <c r="B356" s="89" t="s">
        <v>153</v>
      </c>
      <c r="C356" s="74">
        <f>D356+D357+D358</f>
        <v>0</v>
      </c>
      <c r="D356" s="34">
        <f>SUM(F356:J356)</f>
        <v>0</v>
      </c>
      <c r="E356" s="29" t="s">
        <v>23</v>
      </c>
      <c r="F356" s="35">
        <v>0</v>
      </c>
      <c r="G356" s="35">
        <v>0</v>
      </c>
      <c r="H356" s="35">
        <v>0</v>
      </c>
      <c r="I356" s="35">
        <v>0</v>
      </c>
      <c r="J356" s="35">
        <v>0</v>
      </c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</row>
    <row r="357" spans="1:30" ht="22.5" customHeight="1" x14ac:dyDescent="0.25">
      <c r="A357" s="72"/>
      <c r="B357" s="89"/>
      <c r="C357" s="74"/>
      <c r="D357" s="34">
        <f>SUM(F357:J357)</f>
        <v>0</v>
      </c>
      <c r="E357" s="29" t="s">
        <v>24</v>
      </c>
      <c r="F357" s="35">
        <v>0</v>
      </c>
      <c r="G357" s="35">
        <v>0</v>
      </c>
      <c r="H357" s="35">
        <v>0</v>
      </c>
      <c r="I357" s="35">
        <v>0</v>
      </c>
      <c r="J357" s="35">
        <v>0</v>
      </c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</row>
    <row r="358" spans="1:30" ht="21" customHeight="1" x14ac:dyDescent="0.25">
      <c r="A358" s="72"/>
      <c r="B358" s="89"/>
      <c r="C358" s="74"/>
      <c r="D358" s="34">
        <f>SUM(F358:J358)</f>
        <v>0</v>
      </c>
      <c r="E358" s="29" t="s">
        <v>25</v>
      </c>
      <c r="F358" s="35">
        <v>0</v>
      </c>
      <c r="G358" s="35">
        <v>0</v>
      </c>
      <c r="H358" s="35">
        <v>0</v>
      </c>
      <c r="I358" s="35">
        <v>0</v>
      </c>
      <c r="J358" s="35">
        <v>0</v>
      </c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</row>
    <row r="359" spans="1:30" ht="24.75" customHeight="1" x14ac:dyDescent="0.25">
      <c r="A359" s="72"/>
      <c r="B359" s="89"/>
      <c r="C359" s="75">
        <f>SUM(F359:J359)</f>
        <v>40900</v>
      </c>
      <c r="D359" s="75"/>
      <c r="E359" s="29" t="s">
        <v>26</v>
      </c>
      <c r="F359" s="35">
        <v>7200</v>
      </c>
      <c r="G359" s="35">
        <v>7600</v>
      </c>
      <c r="H359" s="35">
        <v>8300</v>
      </c>
      <c r="I359" s="35">
        <v>8800</v>
      </c>
      <c r="J359" s="35">
        <v>9000</v>
      </c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  <c r="AC359" s="11"/>
      <c r="AD359" s="11"/>
    </row>
    <row r="360" spans="1:30" ht="28.5" customHeight="1" x14ac:dyDescent="0.25">
      <c r="A360" s="72" t="s">
        <v>154</v>
      </c>
      <c r="B360" s="89" t="s">
        <v>155</v>
      </c>
      <c r="C360" s="74">
        <f>D360+D361+D362</f>
        <v>0</v>
      </c>
      <c r="D360" s="34">
        <f>SUM(F360:J360)</f>
        <v>0</v>
      </c>
      <c r="E360" s="29" t="s">
        <v>23</v>
      </c>
      <c r="F360" s="35">
        <v>0</v>
      </c>
      <c r="G360" s="35">
        <v>0</v>
      </c>
      <c r="H360" s="35">
        <v>0</v>
      </c>
      <c r="I360" s="35">
        <v>0</v>
      </c>
      <c r="J360" s="35">
        <v>0</v>
      </c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</row>
    <row r="361" spans="1:30" ht="33.75" customHeight="1" x14ac:dyDescent="0.25">
      <c r="A361" s="72"/>
      <c r="B361" s="89"/>
      <c r="C361" s="74"/>
      <c r="D361" s="34">
        <f>SUM(F361:J361)</f>
        <v>0</v>
      </c>
      <c r="E361" s="29" t="s">
        <v>24</v>
      </c>
      <c r="F361" s="35">
        <v>0</v>
      </c>
      <c r="G361" s="35">
        <v>0</v>
      </c>
      <c r="H361" s="35">
        <v>0</v>
      </c>
      <c r="I361" s="35">
        <v>0</v>
      </c>
      <c r="J361" s="35">
        <v>0</v>
      </c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  <c r="AC361" s="11"/>
      <c r="AD361" s="11"/>
    </row>
    <row r="362" spans="1:30" ht="24" customHeight="1" x14ac:dyDescent="0.25">
      <c r="A362" s="72"/>
      <c r="B362" s="89"/>
      <c r="C362" s="74"/>
      <c r="D362" s="34">
        <f>SUM(F362:J362)</f>
        <v>0</v>
      </c>
      <c r="E362" s="29" t="s">
        <v>25</v>
      </c>
      <c r="F362" s="35">
        <v>0</v>
      </c>
      <c r="G362" s="35">
        <v>0</v>
      </c>
      <c r="H362" s="35">
        <v>0</v>
      </c>
      <c r="I362" s="35">
        <v>0</v>
      </c>
      <c r="J362" s="35">
        <v>0</v>
      </c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</row>
    <row r="363" spans="1:30" ht="17.25" customHeight="1" x14ac:dyDescent="0.25">
      <c r="A363" s="72"/>
      <c r="B363" s="89"/>
      <c r="C363" s="75">
        <f>SUM(F363:J363)</f>
        <v>141600</v>
      </c>
      <c r="D363" s="75"/>
      <c r="E363" s="29" t="s">
        <v>26</v>
      </c>
      <c r="F363" s="35">
        <v>25600</v>
      </c>
      <c r="G363" s="35">
        <v>29000</v>
      </c>
      <c r="H363" s="35">
        <v>38000</v>
      </c>
      <c r="I363" s="35">
        <v>21000</v>
      </c>
      <c r="J363" s="35">
        <v>28000</v>
      </c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</row>
    <row r="364" spans="1:30" ht="20.25" customHeight="1" x14ac:dyDescent="0.25">
      <c r="A364" s="72"/>
      <c r="B364" s="73" t="s">
        <v>43</v>
      </c>
      <c r="C364" s="74">
        <v>0</v>
      </c>
      <c r="D364" s="34">
        <v>0</v>
      </c>
      <c r="E364" s="29" t="s">
        <v>23</v>
      </c>
      <c r="F364" s="34">
        <f t="shared" ref="F364:J365" si="21">F356+F360</f>
        <v>0</v>
      </c>
      <c r="G364" s="34">
        <f t="shared" si="21"/>
        <v>0</v>
      </c>
      <c r="H364" s="34">
        <f t="shared" si="21"/>
        <v>0</v>
      </c>
      <c r="I364" s="34">
        <f t="shared" si="21"/>
        <v>0</v>
      </c>
      <c r="J364" s="34">
        <f t="shared" si="21"/>
        <v>0</v>
      </c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  <c r="AC364" s="11"/>
      <c r="AD364" s="11"/>
    </row>
    <row r="365" spans="1:30" ht="19.5" customHeight="1" x14ac:dyDescent="0.25">
      <c r="A365" s="72"/>
      <c r="B365" s="73"/>
      <c r="C365" s="74"/>
      <c r="D365" s="34">
        <v>0</v>
      </c>
      <c r="E365" s="29" t="s">
        <v>24</v>
      </c>
      <c r="F365" s="34">
        <f t="shared" si="21"/>
        <v>0</v>
      </c>
      <c r="G365" s="34">
        <f t="shared" si="21"/>
        <v>0</v>
      </c>
      <c r="H365" s="34">
        <f t="shared" si="21"/>
        <v>0</v>
      </c>
      <c r="I365" s="34">
        <f t="shared" si="21"/>
        <v>0</v>
      </c>
      <c r="J365" s="34">
        <f t="shared" si="21"/>
        <v>0</v>
      </c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  <c r="AC365" s="11"/>
      <c r="AD365" s="11"/>
    </row>
    <row r="366" spans="1:30" ht="19.5" customHeight="1" x14ac:dyDescent="0.25">
      <c r="A366" s="72"/>
      <c r="B366" s="73"/>
      <c r="C366" s="74"/>
      <c r="D366" s="34">
        <v>0</v>
      </c>
      <c r="E366" s="29" t="s">
        <v>25</v>
      </c>
      <c r="F366" s="34">
        <f t="shared" ref="F366:J367" si="22">F358+F362</f>
        <v>0</v>
      </c>
      <c r="G366" s="34">
        <f t="shared" si="22"/>
        <v>0</v>
      </c>
      <c r="H366" s="34">
        <f t="shared" si="22"/>
        <v>0</v>
      </c>
      <c r="I366" s="34">
        <f t="shared" si="22"/>
        <v>0</v>
      </c>
      <c r="J366" s="34">
        <f t="shared" si="22"/>
        <v>0</v>
      </c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</row>
    <row r="367" spans="1:30" ht="18.75" customHeight="1" x14ac:dyDescent="0.25">
      <c r="A367" s="72"/>
      <c r="B367" s="73"/>
      <c r="C367" s="75">
        <f>SUM(F367:J367)</f>
        <v>182500</v>
      </c>
      <c r="D367" s="75"/>
      <c r="E367" s="29" t="s">
        <v>26</v>
      </c>
      <c r="F367" s="34">
        <f t="shared" si="22"/>
        <v>32800</v>
      </c>
      <c r="G367" s="34">
        <f t="shared" si="22"/>
        <v>36600</v>
      </c>
      <c r="H367" s="34">
        <f t="shared" si="22"/>
        <v>46300</v>
      </c>
      <c r="I367" s="34">
        <f t="shared" si="22"/>
        <v>29800</v>
      </c>
      <c r="J367" s="34">
        <f t="shared" si="22"/>
        <v>37000</v>
      </c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  <c r="AC367" s="11"/>
      <c r="AD367" s="11"/>
    </row>
    <row r="368" spans="1:30" ht="24.75" customHeight="1" x14ac:dyDescent="0.25">
      <c r="A368" s="93" t="s">
        <v>156</v>
      </c>
      <c r="B368" s="93"/>
      <c r="C368" s="93"/>
      <c r="D368" s="93"/>
      <c r="E368" s="93"/>
      <c r="F368" s="93"/>
      <c r="G368" s="93"/>
      <c r="H368" s="93"/>
      <c r="I368" s="93"/>
      <c r="J368" s="93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</row>
    <row r="369" spans="1:30" ht="21.75" customHeight="1" x14ac:dyDescent="0.25">
      <c r="A369" s="72" t="s">
        <v>21</v>
      </c>
      <c r="B369" s="89" t="s">
        <v>157</v>
      </c>
      <c r="C369" s="74">
        <f>D369+D370+D371</f>
        <v>5850000</v>
      </c>
      <c r="D369" s="34">
        <f>SUM(F369:J369)</f>
        <v>5850000</v>
      </c>
      <c r="E369" s="29" t="s">
        <v>23</v>
      </c>
      <c r="F369" s="35">
        <v>850000</v>
      </c>
      <c r="G369" s="35">
        <v>1050000</v>
      </c>
      <c r="H369" s="35">
        <v>1150000</v>
      </c>
      <c r="I369" s="35">
        <v>1250000</v>
      </c>
      <c r="J369" s="35">
        <v>1550000</v>
      </c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</row>
    <row r="370" spans="1:30" ht="21" customHeight="1" x14ac:dyDescent="0.25">
      <c r="A370" s="72"/>
      <c r="B370" s="89"/>
      <c r="C370" s="74"/>
      <c r="D370" s="34">
        <f>SUM(F370:J370)</f>
        <v>0</v>
      </c>
      <c r="E370" s="29" t="s">
        <v>24</v>
      </c>
      <c r="F370" s="35">
        <v>0</v>
      </c>
      <c r="G370" s="35">
        <v>0</v>
      </c>
      <c r="H370" s="35">
        <v>0</v>
      </c>
      <c r="I370" s="35">
        <v>0</v>
      </c>
      <c r="J370" s="35">
        <v>0</v>
      </c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</row>
    <row r="371" spans="1:30" ht="21" customHeight="1" x14ac:dyDescent="0.25">
      <c r="A371" s="72"/>
      <c r="B371" s="89"/>
      <c r="C371" s="74"/>
      <c r="D371" s="34">
        <f>SUM(F371:J371)</f>
        <v>0</v>
      </c>
      <c r="E371" s="29" t="s">
        <v>25</v>
      </c>
      <c r="F371" s="35">
        <v>0</v>
      </c>
      <c r="G371" s="35">
        <v>0</v>
      </c>
      <c r="H371" s="35">
        <v>0</v>
      </c>
      <c r="I371" s="35">
        <v>0</v>
      </c>
      <c r="J371" s="35">
        <v>0</v>
      </c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  <c r="AC371" s="11"/>
      <c r="AD371" s="11"/>
    </row>
    <row r="372" spans="1:30" ht="21.75" customHeight="1" x14ac:dyDescent="0.25">
      <c r="A372" s="72"/>
      <c r="B372" s="89"/>
      <c r="C372" s="75">
        <f>SUM(F372:J372)</f>
        <v>0</v>
      </c>
      <c r="D372" s="75"/>
      <c r="E372" s="29" t="s">
        <v>26</v>
      </c>
      <c r="F372" s="35">
        <v>0</v>
      </c>
      <c r="G372" s="35">
        <v>0</v>
      </c>
      <c r="H372" s="35">
        <v>0</v>
      </c>
      <c r="I372" s="35">
        <v>0</v>
      </c>
      <c r="J372" s="35">
        <v>0</v>
      </c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</row>
    <row r="373" spans="1:30" ht="19.5" customHeight="1" x14ac:dyDescent="0.25">
      <c r="A373" s="72" t="s">
        <v>27</v>
      </c>
      <c r="B373" s="89" t="s">
        <v>158</v>
      </c>
      <c r="C373" s="74">
        <f>SUM(D373:D375)</f>
        <v>0</v>
      </c>
      <c r="D373" s="34">
        <f>SUM(F373:J373)</f>
        <v>0</v>
      </c>
      <c r="E373" s="29" t="s">
        <v>23</v>
      </c>
      <c r="F373" s="35"/>
      <c r="G373" s="35">
        <v>0</v>
      </c>
      <c r="H373" s="35">
        <v>0</v>
      </c>
      <c r="I373" s="35">
        <v>0</v>
      </c>
      <c r="J373" s="35">
        <v>0</v>
      </c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</row>
    <row r="374" spans="1:30" ht="21" customHeight="1" x14ac:dyDescent="0.25">
      <c r="A374" s="72"/>
      <c r="B374" s="89"/>
      <c r="C374" s="74"/>
      <c r="D374" s="34">
        <f>SUM(F374:J374)</f>
        <v>0</v>
      </c>
      <c r="E374" s="29" t="s">
        <v>24</v>
      </c>
      <c r="F374" s="35">
        <v>0</v>
      </c>
      <c r="G374" s="35">
        <v>0</v>
      </c>
      <c r="H374" s="35">
        <v>0</v>
      </c>
      <c r="I374" s="35">
        <v>0</v>
      </c>
      <c r="J374" s="35">
        <v>0</v>
      </c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  <c r="AC374" s="11"/>
      <c r="AD374" s="11"/>
    </row>
    <row r="375" spans="1:30" ht="21.75" customHeight="1" x14ac:dyDescent="0.25">
      <c r="A375" s="72"/>
      <c r="B375" s="89"/>
      <c r="C375" s="74"/>
      <c r="D375" s="34">
        <f>SUM(F375:J375)</f>
        <v>0</v>
      </c>
      <c r="E375" s="29" t="s">
        <v>25</v>
      </c>
      <c r="F375" s="35">
        <v>0</v>
      </c>
      <c r="G375" s="35">
        <v>0</v>
      </c>
      <c r="H375" s="35">
        <v>0</v>
      </c>
      <c r="I375" s="35">
        <v>0</v>
      </c>
      <c r="J375" s="35">
        <v>0</v>
      </c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</row>
    <row r="376" spans="1:30" s="30" customFormat="1" ht="27.75" customHeight="1" x14ac:dyDescent="0.25">
      <c r="A376" s="72"/>
      <c r="B376" s="89"/>
      <c r="C376" s="75">
        <f>F376+G376+H376+I376+J376</f>
        <v>2000000</v>
      </c>
      <c r="D376" s="75"/>
      <c r="E376" s="29" t="s">
        <v>26</v>
      </c>
      <c r="F376" s="35">
        <v>400000</v>
      </c>
      <c r="G376" s="35">
        <v>400000</v>
      </c>
      <c r="H376" s="35">
        <v>400000</v>
      </c>
      <c r="I376" s="35">
        <v>400000</v>
      </c>
      <c r="J376" s="35">
        <v>400000</v>
      </c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</row>
    <row r="377" spans="1:30" s="30" customFormat="1" ht="20.25" customHeight="1" x14ac:dyDescent="0.25">
      <c r="A377" s="72" t="s">
        <v>29</v>
      </c>
      <c r="B377" s="89" t="s">
        <v>159</v>
      </c>
      <c r="C377" s="74">
        <f>D377+D378+D379</f>
        <v>0</v>
      </c>
      <c r="D377" s="34">
        <f>SUM(F377:J377)</f>
        <v>0</v>
      </c>
      <c r="E377" s="29" t="s">
        <v>23</v>
      </c>
      <c r="F377" s="35">
        <v>0</v>
      </c>
      <c r="G377" s="35">
        <v>0</v>
      </c>
      <c r="H377" s="35">
        <v>0</v>
      </c>
      <c r="I377" s="35">
        <v>0</v>
      </c>
      <c r="J377" s="35">
        <v>0</v>
      </c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</row>
    <row r="378" spans="1:30" s="30" customFormat="1" ht="21" customHeight="1" x14ac:dyDescent="0.25">
      <c r="A378" s="72"/>
      <c r="B378" s="89"/>
      <c r="C378" s="74"/>
      <c r="D378" s="34">
        <f>SUM(F378:J378)</f>
        <v>0</v>
      </c>
      <c r="E378" s="29" t="s">
        <v>24</v>
      </c>
      <c r="F378" s="35">
        <v>0</v>
      </c>
      <c r="G378" s="35">
        <v>0</v>
      </c>
      <c r="H378" s="35">
        <v>0</v>
      </c>
      <c r="I378" s="35">
        <v>0</v>
      </c>
      <c r="J378" s="35">
        <v>0</v>
      </c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</row>
    <row r="379" spans="1:30" s="30" customFormat="1" ht="24.75" customHeight="1" x14ac:dyDescent="0.25">
      <c r="A379" s="72"/>
      <c r="B379" s="89"/>
      <c r="C379" s="74"/>
      <c r="D379" s="34">
        <f>SUM(F379:J379)</f>
        <v>0</v>
      </c>
      <c r="E379" s="29" t="s">
        <v>25</v>
      </c>
      <c r="F379" s="35">
        <v>0</v>
      </c>
      <c r="G379" s="35">
        <v>0</v>
      </c>
      <c r="H379" s="35">
        <v>0</v>
      </c>
      <c r="I379" s="35">
        <v>0</v>
      </c>
      <c r="J379" s="35">
        <v>0</v>
      </c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</row>
    <row r="380" spans="1:30" ht="24" customHeight="1" x14ac:dyDescent="0.25">
      <c r="A380" s="72"/>
      <c r="B380" s="89"/>
      <c r="C380" s="75">
        <f>F380+G380+H380+I380+J380</f>
        <v>110000</v>
      </c>
      <c r="D380" s="75"/>
      <c r="E380" s="29" t="s">
        <v>26</v>
      </c>
      <c r="F380" s="35">
        <v>20000</v>
      </c>
      <c r="G380" s="35">
        <v>30000</v>
      </c>
      <c r="H380" s="35">
        <v>20000</v>
      </c>
      <c r="I380" s="35">
        <v>20000</v>
      </c>
      <c r="J380" s="35">
        <v>20000</v>
      </c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</row>
    <row r="381" spans="1:30" ht="21.75" customHeight="1" x14ac:dyDescent="0.25">
      <c r="A381" s="72" t="s">
        <v>31</v>
      </c>
      <c r="B381" s="89" t="s">
        <v>160</v>
      </c>
      <c r="C381" s="74">
        <f>SUM(D381:D383)</f>
        <v>0</v>
      </c>
      <c r="D381" s="34">
        <f>SUM(F381:J381)</f>
        <v>0</v>
      </c>
      <c r="E381" s="29" t="s">
        <v>23</v>
      </c>
      <c r="F381" s="35"/>
      <c r="G381" s="35">
        <v>0</v>
      </c>
      <c r="H381" s="35">
        <v>0</v>
      </c>
      <c r="I381" s="35">
        <v>0</v>
      </c>
      <c r="J381" s="35">
        <v>0</v>
      </c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  <c r="AC381" s="11"/>
      <c r="AD381" s="11"/>
    </row>
    <row r="382" spans="1:30" ht="21.75" customHeight="1" x14ac:dyDescent="0.25">
      <c r="A382" s="72"/>
      <c r="B382" s="89"/>
      <c r="C382" s="74"/>
      <c r="D382" s="34">
        <f>SUM(F382:J382)</f>
        <v>0</v>
      </c>
      <c r="E382" s="29" t="s">
        <v>24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</row>
    <row r="383" spans="1:30" ht="40.5" customHeight="1" x14ac:dyDescent="0.25">
      <c r="A383" s="72"/>
      <c r="B383" s="89"/>
      <c r="C383" s="74"/>
      <c r="D383" s="34">
        <f>SUM(F383:J383)</f>
        <v>0</v>
      </c>
      <c r="E383" s="29" t="s">
        <v>25</v>
      </c>
      <c r="F383" s="35">
        <v>0</v>
      </c>
      <c r="G383" s="35">
        <v>0</v>
      </c>
      <c r="H383" s="35">
        <v>0</v>
      </c>
      <c r="I383" s="35">
        <v>0</v>
      </c>
      <c r="J383" s="35">
        <v>0</v>
      </c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  <c r="AC383" s="11"/>
      <c r="AD383" s="11"/>
    </row>
    <row r="384" spans="1:30" ht="21.75" customHeight="1" x14ac:dyDescent="0.25">
      <c r="A384" s="72"/>
      <c r="B384" s="89"/>
      <c r="C384" s="75">
        <f>F384+G384+H384+I384+J384</f>
        <v>73000</v>
      </c>
      <c r="D384" s="75"/>
      <c r="E384" s="29" t="s">
        <v>26</v>
      </c>
      <c r="F384" s="35">
        <v>14000</v>
      </c>
      <c r="G384" s="35">
        <v>15000</v>
      </c>
      <c r="H384" s="35">
        <v>13000</v>
      </c>
      <c r="I384" s="35">
        <v>17000</v>
      </c>
      <c r="J384" s="35">
        <v>14000</v>
      </c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</row>
    <row r="385" spans="1:30" ht="20.25" customHeight="1" x14ac:dyDescent="0.25">
      <c r="A385" s="72" t="s">
        <v>33</v>
      </c>
      <c r="B385" s="89" t="s">
        <v>161</v>
      </c>
      <c r="C385" s="74">
        <f>SUM(D385:D387)</f>
        <v>0</v>
      </c>
      <c r="D385" s="34">
        <f>SUM(F385:J385)</f>
        <v>0</v>
      </c>
      <c r="E385" s="29" t="s">
        <v>23</v>
      </c>
      <c r="F385" s="35"/>
      <c r="G385" s="35">
        <v>0</v>
      </c>
      <c r="H385" s="35">
        <v>0</v>
      </c>
      <c r="I385" s="35">
        <v>0</v>
      </c>
      <c r="J385" s="35">
        <v>0</v>
      </c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</row>
    <row r="386" spans="1:30" ht="21.75" customHeight="1" x14ac:dyDescent="0.25">
      <c r="A386" s="72"/>
      <c r="B386" s="89"/>
      <c r="C386" s="74"/>
      <c r="D386" s="34">
        <f>SUM(F386:J386)</f>
        <v>0</v>
      </c>
      <c r="E386" s="29" t="s">
        <v>24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  <c r="AC386" s="11"/>
      <c r="AD386" s="11"/>
    </row>
    <row r="387" spans="1:30" ht="16.5" customHeight="1" x14ac:dyDescent="0.25">
      <c r="A387" s="72"/>
      <c r="B387" s="89"/>
      <c r="C387" s="74"/>
      <c r="D387" s="34">
        <f>SUM(F387:J387)</f>
        <v>0</v>
      </c>
      <c r="E387" s="29" t="s">
        <v>25</v>
      </c>
      <c r="F387" s="35">
        <v>0</v>
      </c>
      <c r="G387" s="35">
        <v>0</v>
      </c>
      <c r="H387" s="35">
        <v>0</v>
      </c>
      <c r="I387" s="35">
        <v>0</v>
      </c>
      <c r="J387" s="35">
        <v>0</v>
      </c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</row>
    <row r="388" spans="1:30" ht="26.25" customHeight="1" x14ac:dyDescent="0.25">
      <c r="A388" s="72"/>
      <c r="B388" s="89"/>
      <c r="C388" s="75">
        <f>F388+G388+H388+I388+J388</f>
        <v>60000</v>
      </c>
      <c r="D388" s="75"/>
      <c r="E388" s="29" t="s">
        <v>26</v>
      </c>
      <c r="F388" s="35">
        <v>12000</v>
      </c>
      <c r="G388" s="35">
        <v>12000</v>
      </c>
      <c r="H388" s="35">
        <v>12000</v>
      </c>
      <c r="I388" s="35">
        <v>12000</v>
      </c>
      <c r="J388" s="35">
        <v>12000</v>
      </c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  <c r="AC388" s="11"/>
      <c r="AD388" s="11"/>
    </row>
    <row r="389" spans="1:30" ht="24.75" customHeight="1" x14ac:dyDescent="0.25">
      <c r="A389" s="72" t="s">
        <v>35</v>
      </c>
      <c r="B389" s="89" t="s">
        <v>162</v>
      </c>
      <c r="C389" s="74">
        <f>SUM(D389:D391)</f>
        <v>0</v>
      </c>
      <c r="D389" s="34">
        <f>SUM(F389:J389)</f>
        <v>0</v>
      </c>
      <c r="E389" s="29" t="s">
        <v>23</v>
      </c>
      <c r="F389" s="35">
        <v>0</v>
      </c>
      <c r="G389" s="35">
        <v>0</v>
      </c>
      <c r="H389" s="35">
        <v>0</v>
      </c>
      <c r="I389" s="35">
        <v>0</v>
      </c>
      <c r="J389" s="35">
        <v>0</v>
      </c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</row>
    <row r="390" spans="1:30" ht="21" customHeight="1" x14ac:dyDescent="0.25">
      <c r="A390" s="72"/>
      <c r="B390" s="89"/>
      <c r="C390" s="74"/>
      <c r="D390" s="34">
        <f>SUM(F390:J390)</f>
        <v>0</v>
      </c>
      <c r="E390" s="29" t="s">
        <v>24</v>
      </c>
      <c r="F390" s="35">
        <v>0</v>
      </c>
      <c r="G390" s="35">
        <v>0</v>
      </c>
      <c r="H390" s="35">
        <v>0</v>
      </c>
      <c r="I390" s="35">
        <v>0</v>
      </c>
      <c r="J390" s="35">
        <v>0</v>
      </c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  <c r="AC390" s="11"/>
      <c r="AD390" s="11"/>
    </row>
    <row r="391" spans="1:30" ht="21.75" customHeight="1" x14ac:dyDescent="0.25">
      <c r="A391" s="72"/>
      <c r="B391" s="89"/>
      <c r="C391" s="74"/>
      <c r="D391" s="34">
        <f>SUM(F391:J391)</f>
        <v>0</v>
      </c>
      <c r="E391" s="29" t="s">
        <v>25</v>
      </c>
      <c r="F391" s="35">
        <v>0</v>
      </c>
      <c r="G391" s="35">
        <v>0</v>
      </c>
      <c r="H391" s="35">
        <v>0</v>
      </c>
      <c r="I391" s="35">
        <v>0</v>
      </c>
      <c r="J391" s="35">
        <v>0</v>
      </c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  <c r="AC391" s="11"/>
      <c r="AD391" s="11"/>
    </row>
    <row r="392" spans="1:30" ht="23.25" customHeight="1" x14ac:dyDescent="0.25">
      <c r="A392" s="72"/>
      <c r="B392" s="89"/>
      <c r="C392" s="75">
        <f>F392+G392+H392+I392+J392</f>
        <v>166000</v>
      </c>
      <c r="D392" s="75"/>
      <c r="E392" s="29" t="s">
        <v>26</v>
      </c>
      <c r="F392" s="35">
        <v>36000</v>
      </c>
      <c r="G392" s="35">
        <v>15000</v>
      </c>
      <c r="H392" s="35">
        <v>25000</v>
      </c>
      <c r="I392" s="35">
        <v>30000</v>
      </c>
      <c r="J392" s="35">
        <v>60000</v>
      </c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  <c r="AC392" s="11"/>
      <c r="AD392" s="11"/>
    </row>
    <row r="393" spans="1:30" ht="21" customHeight="1" x14ac:dyDescent="0.25">
      <c r="A393" s="72" t="s">
        <v>37</v>
      </c>
      <c r="B393" s="89" t="s">
        <v>163</v>
      </c>
      <c r="C393" s="74">
        <f>D393+D394+D395</f>
        <v>0</v>
      </c>
      <c r="D393" s="34">
        <f>SUM(F393:J393)</f>
        <v>0</v>
      </c>
      <c r="E393" s="29" t="s">
        <v>23</v>
      </c>
      <c r="F393" s="35">
        <v>0</v>
      </c>
      <c r="G393" s="35">
        <v>0</v>
      </c>
      <c r="H393" s="35">
        <v>0</v>
      </c>
      <c r="I393" s="35">
        <v>0</v>
      </c>
      <c r="J393" s="35">
        <v>0</v>
      </c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  <c r="AC393" s="11"/>
      <c r="AD393" s="11"/>
    </row>
    <row r="394" spans="1:30" ht="20.25" customHeight="1" x14ac:dyDescent="0.25">
      <c r="A394" s="72"/>
      <c r="B394" s="89"/>
      <c r="C394" s="74"/>
      <c r="D394" s="34">
        <f>SUM(F394:J394)</f>
        <v>0</v>
      </c>
      <c r="E394" s="29" t="s">
        <v>24</v>
      </c>
      <c r="F394" s="35">
        <v>0</v>
      </c>
      <c r="G394" s="35">
        <v>0</v>
      </c>
      <c r="H394" s="35">
        <v>0</v>
      </c>
      <c r="I394" s="35">
        <v>0</v>
      </c>
      <c r="J394" s="35">
        <v>0</v>
      </c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</row>
    <row r="395" spans="1:30" ht="18" customHeight="1" x14ac:dyDescent="0.25">
      <c r="A395" s="72"/>
      <c r="B395" s="89"/>
      <c r="C395" s="74"/>
      <c r="D395" s="34">
        <f>SUM(F395:J395)</f>
        <v>0</v>
      </c>
      <c r="E395" s="29" t="s">
        <v>25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</row>
    <row r="396" spans="1:30" ht="18.75" customHeight="1" x14ac:dyDescent="0.25">
      <c r="A396" s="72"/>
      <c r="B396" s="89"/>
      <c r="C396" s="75">
        <f>F396+G396+H396+I396</f>
        <v>20000</v>
      </c>
      <c r="D396" s="75"/>
      <c r="E396" s="29" t="s">
        <v>26</v>
      </c>
      <c r="F396" s="35">
        <v>5000</v>
      </c>
      <c r="G396" s="35">
        <v>5000</v>
      </c>
      <c r="H396" s="35">
        <v>5000</v>
      </c>
      <c r="I396" s="35">
        <v>5000</v>
      </c>
      <c r="J396" s="35">
        <v>0</v>
      </c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  <c r="AC396" s="11"/>
      <c r="AD396" s="11"/>
    </row>
    <row r="397" spans="1:30" ht="20.25" customHeight="1" x14ac:dyDescent="0.25">
      <c r="A397" s="72" t="s">
        <v>39</v>
      </c>
      <c r="B397" s="89" t="s">
        <v>164</v>
      </c>
      <c r="C397" s="74">
        <f>D397+D398+D399</f>
        <v>0</v>
      </c>
      <c r="D397" s="34">
        <f>SUM(F397:J397)</f>
        <v>0</v>
      </c>
      <c r="E397" s="29" t="s">
        <v>23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</row>
    <row r="398" spans="1:30" ht="21" customHeight="1" x14ac:dyDescent="0.25">
      <c r="A398" s="72"/>
      <c r="B398" s="89"/>
      <c r="C398" s="74"/>
      <c r="D398" s="34">
        <f>SUM(F398:J398)</f>
        <v>0</v>
      </c>
      <c r="E398" s="29" t="s">
        <v>24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  <c r="AC398" s="11"/>
      <c r="AD398" s="11"/>
    </row>
    <row r="399" spans="1:30" ht="21" customHeight="1" x14ac:dyDescent="0.25">
      <c r="A399" s="72"/>
      <c r="B399" s="89"/>
      <c r="C399" s="74"/>
      <c r="D399" s="34">
        <f>SUM(F399:J399)</f>
        <v>0</v>
      </c>
      <c r="E399" s="29" t="s">
        <v>25</v>
      </c>
      <c r="F399" s="35">
        <v>0</v>
      </c>
      <c r="G399" s="35">
        <v>0</v>
      </c>
      <c r="H399" s="35">
        <v>0</v>
      </c>
      <c r="I399" s="35">
        <v>0</v>
      </c>
      <c r="J399" s="35">
        <v>0</v>
      </c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  <c r="AC399" s="11"/>
      <c r="AD399" s="11"/>
    </row>
    <row r="400" spans="1:30" ht="26.25" customHeight="1" x14ac:dyDescent="0.25">
      <c r="A400" s="72"/>
      <c r="B400" s="89"/>
      <c r="C400" s="75">
        <f>F400+G400+H400+I400+J400</f>
        <v>153000</v>
      </c>
      <c r="D400" s="75"/>
      <c r="E400" s="29" t="s">
        <v>26</v>
      </c>
      <c r="F400" s="35">
        <v>23000</v>
      </c>
      <c r="G400" s="35">
        <v>25000</v>
      </c>
      <c r="H400" s="35">
        <v>30000</v>
      </c>
      <c r="I400" s="35">
        <v>35000</v>
      </c>
      <c r="J400" s="35">
        <v>40000</v>
      </c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</row>
    <row r="401" spans="1:30" ht="21.75" customHeight="1" x14ac:dyDescent="0.25">
      <c r="A401" s="72" t="s">
        <v>41</v>
      </c>
      <c r="B401" s="89" t="s">
        <v>165</v>
      </c>
      <c r="C401" s="74">
        <f>D401+D402+D403</f>
        <v>0</v>
      </c>
      <c r="D401" s="34">
        <f>SUM(G401:J401)</f>
        <v>0</v>
      </c>
      <c r="E401" s="29" t="s">
        <v>23</v>
      </c>
      <c r="F401" s="35">
        <v>0</v>
      </c>
      <c r="G401" s="35">
        <v>0</v>
      </c>
      <c r="H401" s="35">
        <v>0</v>
      </c>
      <c r="I401" s="35">
        <v>0</v>
      </c>
      <c r="J401" s="35">
        <v>0</v>
      </c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  <c r="AC401" s="11"/>
      <c r="AD401" s="11"/>
    </row>
    <row r="402" spans="1:30" ht="21" customHeight="1" x14ac:dyDescent="0.25">
      <c r="A402" s="72"/>
      <c r="B402" s="89"/>
      <c r="C402" s="74"/>
      <c r="D402" s="34">
        <f>SUM(G402:J402)</f>
        <v>0</v>
      </c>
      <c r="E402" s="29" t="s">
        <v>24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  <c r="AC402" s="11"/>
      <c r="AD402" s="11"/>
    </row>
    <row r="403" spans="1:30" ht="21" customHeight="1" x14ac:dyDescent="0.25">
      <c r="A403" s="72"/>
      <c r="B403" s="89"/>
      <c r="C403" s="74"/>
      <c r="D403" s="34">
        <f>SUM(G403:J403)</f>
        <v>0</v>
      </c>
      <c r="E403" s="29" t="s">
        <v>25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  <c r="AC403" s="11"/>
      <c r="AD403" s="11"/>
    </row>
    <row r="404" spans="1:30" ht="21.75" customHeight="1" x14ac:dyDescent="0.25">
      <c r="A404" s="72"/>
      <c r="B404" s="89"/>
      <c r="C404" s="75">
        <f>F404+G404+H404+I404+J404</f>
        <v>3800</v>
      </c>
      <c r="D404" s="75"/>
      <c r="E404" s="29" t="s">
        <v>26</v>
      </c>
      <c r="F404" s="35">
        <v>600</v>
      </c>
      <c r="G404" s="35">
        <v>700</v>
      </c>
      <c r="H404" s="35">
        <v>800</v>
      </c>
      <c r="I404" s="35">
        <v>800</v>
      </c>
      <c r="J404" s="35">
        <v>900</v>
      </c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</row>
    <row r="405" spans="1:30" ht="21" customHeight="1" x14ac:dyDescent="0.25">
      <c r="A405" s="72" t="s">
        <v>166</v>
      </c>
      <c r="B405" s="89" t="s">
        <v>167</v>
      </c>
      <c r="C405" s="74">
        <f>D405+D406+D407</f>
        <v>0</v>
      </c>
      <c r="D405" s="34">
        <f>SUM(F405:J405)</f>
        <v>0</v>
      </c>
      <c r="E405" s="29" t="s">
        <v>23</v>
      </c>
      <c r="F405" s="35">
        <v>0</v>
      </c>
      <c r="G405" s="35">
        <v>0</v>
      </c>
      <c r="H405" s="35">
        <v>0</v>
      </c>
      <c r="I405" s="35">
        <v>0</v>
      </c>
      <c r="J405" s="35">
        <v>0</v>
      </c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</row>
    <row r="406" spans="1:30" ht="21" customHeight="1" x14ac:dyDescent="0.25">
      <c r="A406" s="72"/>
      <c r="B406" s="89"/>
      <c r="C406" s="74"/>
      <c r="D406" s="34">
        <f>SUM(F406:J406)</f>
        <v>0</v>
      </c>
      <c r="E406" s="29" t="s">
        <v>24</v>
      </c>
      <c r="F406" s="35">
        <v>0</v>
      </c>
      <c r="G406" s="35">
        <v>0</v>
      </c>
      <c r="H406" s="35">
        <v>0</v>
      </c>
      <c r="I406" s="35">
        <v>0</v>
      </c>
      <c r="J406" s="35">
        <v>0</v>
      </c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  <c r="AC406" s="11"/>
      <c r="AD406" s="11"/>
    </row>
    <row r="407" spans="1:30" ht="24" customHeight="1" x14ac:dyDescent="0.25">
      <c r="A407" s="72"/>
      <c r="B407" s="89"/>
      <c r="C407" s="74"/>
      <c r="D407" s="34">
        <f>SUM(F407:J407)</f>
        <v>0</v>
      </c>
      <c r="E407" s="29" t="s">
        <v>25</v>
      </c>
      <c r="F407" s="35">
        <v>0</v>
      </c>
      <c r="G407" s="35">
        <v>0</v>
      </c>
      <c r="H407" s="35">
        <v>0</v>
      </c>
      <c r="I407" s="35">
        <v>0</v>
      </c>
      <c r="J407" s="35">
        <v>0</v>
      </c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  <c r="AC407" s="11"/>
      <c r="AD407" s="11"/>
    </row>
    <row r="408" spans="1:30" ht="21.75" customHeight="1" x14ac:dyDescent="0.25">
      <c r="A408" s="72"/>
      <c r="B408" s="89"/>
      <c r="C408" s="75">
        <f>F408+G408+H408+I408+J408</f>
        <v>50000</v>
      </c>
      <c r="D408" s="75"/>
      <c r="E408" s="29" t="s">
        <v>26</v>
      </c>
      <c r="F408" s="35">
        <v>10000</v>
      </c>
      <c r="G408" s="35">
        <v>10000</v>
      </c>
      <c r="H408" s="35">
        <v>10000</v>
      </c>
      <c r="I408" s="35">
        <v>10000</v>
      </c>
      <c r="J408" s="35">
        <v>10000</v>
      </c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</row>
    <row r="409" spans="1:30" ht="21" customHeight="1" x14ac:dyDescent="0.25">
      <c r="A409" s="72" t="s">
        <v>168</v>
      </c>
      <c r="B409" s="89" t="s">
        <v>169</v>
      </c>
      <c r="C409" s="74">
        <f>D409+D410+D411</f>
        <v>0</v>
      </c>
      <c r="D409" s="34">
        <f>SUM(F409:J409)</f>
        <v>0</v>
      </c>
      <c r="E409" s="29" t="s">
        <v>23</v>
      </c>
      <c r="F409" s="35">
        <v>0</v>
      </c>
      <c r="G409" s="35">
        <v>0</v>
      </c>
      <c r="H409" s="35">
        <v>0</v>
      </c>
      <c r="I409" s="35">
        <v>0</v>
      </c>
      <c r="J409" s="35">
        <v>0</v>
      </c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  <c r="AC409" s="11"/>
      <c r="AD409" s="11"/>
    </row>
    <row r="410" spans="1:30" ht="21" customHeight="1" x14ac:dyDescent="0.25">
      <c r="A410" s="72"/>
      <c r="B410" s="89"/>
      <c r="C410" s="74"/>
      <c r="D410" s="34">
        <f>SUM(F410:J410)</f>
        <v>0</v>
      </c>
      <c r="E410" s="29" t="s">
        <v>24</v>
      </c>
      <c r="F410" s="35">
        <v>0</v>
      </c>
      <c r="G410" s="35">
        <v>0</v>
      </c>
      <c r="H410" s="35">
        <v>0</v>
      </c>
      <c r="I410" s="35">
        <v>0</v>
      </c>
      <c r="J410" s="35">
        <v>0</v>
      </c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</row>
    <row r="411" spans="1:30" ht="23.25" customHeight="1" x14ac:dyDescent="0.25">
      <c r="A411" s="72"/>
      <c r="B411" s="89"/>
      <c r="C411" s="74"/>
      <c r="D411" s="34">
        <f>SUM(F411:J411)</f>
        <v>0</v>
      </c>
      <c r="E411" s="29" t="s">
        <v>25</v>
      </c>
      <c r="F411" s="35">
        <v>0</v>
      </c>
      <c r="G411" s="35">
        <v>0</v>
      </c>
      <c r="H411" s="35">
        <v>0</v>
      </c>
      <c r="I411" s="35">
        <v>0</v>
      </c>
      <c r="J411" s="35">
        <v>0</v>
      </c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</row>
    <row r="412" spans="1:30" ht="21.75" customHeight="1" x14ac:dyDescent="0.25">
      <c r="A412" s="72"/>
      <c r="B412" s="89"/>
      <c r="C412" s="75">
        <f>F412+G412+H412+I412+J412</f>
        <v>100000</v>
      </c>
      <c r="D412" s="75"/>
      <c r="E412" s="29" t="s">
        <v>26</v>
      </c>
      <c r="F412" s="35">
        <v>16000</v>
      </c>
      <c r="G412" s="35">
        <v>18000</v>
      </c>
      <c r="H412" s="35">
        <v>20000</v>
      </c>
      <c r="I412" s="35">
        <v>22000</v>
      </c>
      <c r="J412" s="35">
        <v>24000</v>
      </c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</row>
    <row r="413" spans="1:30" ht="21" customHeight="1" x14ac:dyDescent="0.25">
      <c r="A413" s="72" t="s">
        <v>170</v>
      </c>
      <c r="B413" s="89" t="s">
        <v>171</v>
      </c>
      <c r="C413" s="74">
        <f>D413+D414+D415</f>
        <v>0</v>
      </c>
      <c r="D413" s="34">
        <f>SUM(F413:J413)</f>
        <v>0</v>
      </c>
      <c r="E413" s="29" t="s">
        <v>23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  <c r="AC413" s="11"/>
      <c r="AD413" s="11"/>
    </row>
    <row r="414" spans="1:30" ht="21" customHeight="1" x14ac:dyDescent="0.25">
      <c r="A414" s="72"/>
      <c r="B414" s="89"/>
      <c r="C414" s="74"/>
      <c r="D414" s="34">
        <f>SUM(F414:J414)</f>
        <v>0</v>
      </c>
      <c r="E414" s="29" t="s">
        <v>24</v>
      </c>
      <c r="F414" s="35">
        <v>0</v>
      </c>
      <c r="G414" s="35">
        <v>0</v>
      </c>
      <c r="H414" s="35">
        <v>0</v>
      </c>
      <c r="I414" s="35">
        <v>0</v>
      </c>
      <c r="J414" s="35">
        <v>0</v>
      </c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  <c r="AC414" s="11"/>
      <c r="AD414" s="11"/>
    </row>
    <row r="415" spans="1:30" ht="22.5" customHeight="1" x14ac:dyDescent="0.25">
      <c r="A415" s="72"/>
      <c r="B415" s="89"/>
      <c r="C415" s="74"/>
      <c r="D415" s="34">
        <f>SUM(F415:J415)</f>
        <v>0</v>
      </c>
      <c r="E415" s="29" t="s">
        <v>25</v>
      </c>
      <c r="F415" s="35">
        <v>0</v>
      </c>
      <c r="G415" s="35">
        <v>0</v>
      </c>
      <c r="H415" s="35">
        <v>0</v>
      </c>
      <c r="I415" s="35">
        <v>0</v>
      </c>
      <c r="J415" s="35">
        <v>0</v>
      </c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  <c r="AC415" s="11"/>
      <c r="AD415" s="11"/>
    </row>
    <row r="416" spans="1:30" ht="21.75" customHeight="1" x14ac:dyDescent="0.25">
      <c r="A416" s="72"/>
      <c r="B416" s="89"/>
      <c r="C416" s="75">
        <f>F416+G416+H416+I416+J416</f>
        <v>350000</v>
      </c>
      <c r="D416" s="75"/>
      <c r="E416" s="29" t="s">
        <v>26</v>
      </c>
      <c r="F416" s="35">
        <v>70000</v>
      </c>
      <c r="G416" s="35">
        <v>70000</v>
      </c>
      <c r="H416" s="35">
        <v>70000</v>
      </c>
      <c r="I416" s="35">
        <v>70000</v>
      </c>
      <c r="J416" s="35">
        <v>70000</v>
      </c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  <c r="AC416" s="11"/>
      <c r="AD416" s="11"/>
    </row>
    <row r="417" spans="1:30" ht="21" customHeight="1" x14ac:dyDescent="0.25">
      <c r="A417" s="72" t="s">
        <v>172</v>
      </c>
      <c r="B417" s="89" t="s">
        <v>173</v>
      </c>
      <c r="C417" s="74">
        <f>D417+D418+D419</f>
        <v>0</v>
      </c>
      <c r="D417" s="34">
        <f>SUM(F417:J417)</f>
        <v>0</v>
      </c>
      <c r="E417" s="29" t="s">
        <v>23</v>
      </c>
      <c r="F417" s="35">
        <v>0</v>
      </c>
      <c r="G417" s="35">
        <v>0</v>
      </c>
      <c r="H417" s="35">
        <v>0</v>
      </c>
      <c r="I417" s="35">
        <v>0</v>
      </c>
      <c r="J417" s="35">
        <v>0</v>
      </c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  <c r="AC417" s="11"/>
      <c r="AD417" s="11"/>
    </row>
    <row r="418" spans="1:30" ht="21" customHeight="1" x14ac:dyDescent="0.25">
      <c r="A418" s="72"/>
      <c r="B418" s="89"/>
      <c r="C418" s="74"/>
      <c r="D418" s="34">
        <f>SUM(F418:J418)</f>
        <v>0</v>
      </c>
      <c r="E418" s="29" t="s">
        <v>24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  <c r="AC418" s="11"/>
      <c r="AD418" s="11"/>
    </row>
    <row r="419" spans="1:30" ht="24" customHeight="1" x14ac:dyDescent="0.25">
      <c r="A419" s="72"/>
      <c r="B419" s="89"/>
      <c r="C419" s="74"/>
      <c r="D419" s="34">
        <f>SUM(F419:J419)</f>
        <v>0</v>
      </c>
      <c r="E419" s="29" t="s">
        <v>25</v>
      </c>
      <c r="F419" s="35">
        <v>0</v>
      </c>
      <c r="G419" s="35">
        <v>0</v>
      </c>
      <c r="H419" s="35">
        <v>0</v>
      </c>
      <c r="I419" s="35">
        <v>0</v>
      </c>
      <c r="J419" s="35">
        <v>0</v>
      </c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</row>
    <row r="420" spans="1:30" ht="22.5" customHeight="1" x14ac:dyDescent="0.25">
      <c r="A420" s="72"/>
      <c r="B420" s="89"/>
      <c r="C420" s="75">
        <f>F420+G420+H420+I420+J420</f>
        <v>52000</v>
      </c>
      <c r="D420" s="75"/>
      <c r="E420" s="29" t="s">
        <v>26</v>
      </c>
      <c r="F420" s="35">
        <v>8000</v>
      </c>
      <c r="G420" s="35">
        <v>12000</v>
      </c>
      <c r="H420" s="35">
        <v>10000</v>
      </c>
      <c r="I420" s="35">
        <v>10000</v>
      </c>
      <c r="J420" s="35">
        <v>12000</v>
      </c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  <c r="AC420" s="11"/>
      <c r="AD420" s="11"/>
    </row>
    <row r="421" spans="1:30" ht="22.5" customHeight="1" x14ac:dyDescent="0.25">
      <c r="A421" s="95" t="s">
        <v>174</v>
      </c>
      <c r="B421" s="96" t="s">
        <v>175</v>
      </c>
      <c r="C421" s="97">
        <f>D421+D422+D423</f>
        <v>0</v>
      </c>
      <c r="D421" s="50">
        <f>SUM(F421:J421)</f>
        <v>0</v>
      </c>
      <c r="E421" s="36" t="s">
        <v>23</v>
      </c>
      <c r="F421" s="51">
        <v>0</v>
      </c>
      <c r="G421" s="51">
        <v>0</v>
      </c>
      <c r="H421" s="51">
        <v>0</v>
      </c>
      <c r="I421" s="51">
        <v>0</v>
      </c>
      <c r="J421" s="51">
        <v>0</v>
      </c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  <c r="AC421" s="11"/>
      <c r="AD421" s="11"/>
    </row>
    <row r="422" spans="1:30" ht="19.5" customHeight="1" x14ac:dyDescent="0.25">
      <c r="A422" s="95"/>
      <c r="B422" s="96"/>
      <c r="C422" s="97"/>
      <c r="D422" s="50">
        <f>SUM(F422:J422)</f>
        <v>0</v>
      </c>
      <c r="E422" s="36" t="s">
        <v>24</v>
      </c>
      <c r="F422" s="51">
        <v>0</v>
      </c>
      <c r="G422" s="51">
        <v>0</v>
      </c>
      <c r="H422" s="51">
        <v>0</v>
      </c>
      <c r="I422" s="51">
        <v>0</v>
      </c>
      <c r="J422" s="51">
        <v>0</v>
      </c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  <c r="AC422" s="11"/>
      <c r="AD422" s="11"/>
    </row>
    <row r="423" spans="1:30" ht="21" customHeight="1" x14ac:dyDescent="0.25">
      <c r="A423" s="95"/>
      <c r="B423" s="96"/>
      <c r="C423" s="97"/>
      <c r="D423" s="50">
        <f>SUM(F423:J423)</f>
        <v>0</v>
      </c>
      <c r="E423" s="36" t="s">
        <v>25</v>
      </c>
      <c r="F423" s="51">
        <v>0</v>
      </c>
      <c r="G423" s="51">
        <v>0</v>
      </c>
      <c r="H423" s="51">
        <v>0</v>
      </c>
      <c r="I423" s="51">
        <v>0</v>
      </c>
      <c r="J423" s="51">
        <v>0</v>
      </c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  <c r="AC423" s="11"/>
      <c r="AD423" s="11"/>
    </row>
    <row r="424" spans="1:30" ht="18" customHeight="1" x14ac:dyDescent="0.25">
      <c r="A424" s="95"/>
      <c r="B424" s="96"/>
      <c r="C424" s="98">
        <f>F424+G424+H424+I424+J424</f>
        <v>1110000</v>
      </c>
      <c r="D424" s="98"/>
      <c r="E424" s="36" t="s">
        <v>26</v>
      </c>
      <c r="F424" s="51">
        <v>210000</v>
      </c>
      <c r="G424" s="51">
        <v>220000</v>
      </c>
      <c r="H424" s="51">
        <v>220000</v>
      </c>
      <c r="I424" s="51">
        <v>230000</v>
      </c>
      <c r="J424" s="51">
        <v>230000</v>
      </c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  <c r="AC424" s="11"/>
      <c r="AD424" s="11"/>
    </row>
    <row r="425" spans="1:30" ht="26.25" customHeight="1" x14ac:dyDescent="0.25">
      <c r="A425" s="95" t="s">
        <v>176</v>
      </c>
      <c r="B425" s="96" t="s">
        <v>177</v>
      </c>
      <c r="C425" s="97">
        <f>D425+D426+D427</f>
        <v>0</v>
      </c>
      <c r="D425" s="50">
        <f>SUM(F425:J425)</f>
        <v>0</v>
      </c>
      <c r="E425" s="36" t="s">
        <v>23</v>
      </c>
      <c r="F425" s="51">
        <v>0</v>
      </c>
      <c r="G425" s="51">
        <v>0</v>
      </c>
      <c r="H425" s="51">
        <v>0</v>
      </c>
      <c r="I425" s="51">
        <v>0</v>
      </c>
      <c r="J425" s="51">
        <v>0</v>
      </c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  <c r="AC425" s="11"/>
      <c r="AD425" s="11"/>
    </row>
    <row r="426" spans="1:30" ht="25.5" customHeight="1" x14ac:dyDescent="0.25">
      <c r="A426" s="95"/>
      <c r="B426" s="96"/>
      <c r="C426" s="97"/>
      <c r="D426" s="50">
        <f>SUM(F426:J426)</f>
        <v>0</v>
      </c>
      <c r="E426" s="36" t="s">
        <v>24</v>
      </c>
      <c r="F426" s="51">
        <v>0</v>
      </c>
      <c r="G426" s="51">
        <v>0</v>
      </c>
      <c r="H426" s="51">
        <v>0</v>
      </c>
      <c r="I426" s="51">
        <v>0</v>
      </c>
      <c r="J426" s="51">
        <v>0</v>
      </c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  <c r="AC426" s="11"/>
      <c r="AD426" s="11"/>
    </row>
    <row r="427" spans="1:30" ht="23.25" customHeight="1" x14ac:dyDescent="0.25">
      <c r="A427" s="95"/>
      <c r="B427" s="96"/>
      <c r="C427" s="97"/>
      <c r="D427" s="50">
        <f>SUM(F427:J427)</f>
        <v>0</v>
      </c>
      <c r="E427" s="36" t="s">
        <v>25</v>
      </c>
      <c r="F427" s="51">
        <v>0</v>
      </c>
      <c r="G427" s="51">
        <v>0</v>
      </c>
      <c r="H427" s="51">
        <v>0</v>
      </c>
      <c r="I427" s="51">
        <v>0</v>
      </c>
      <c r="J427" s="51">
        <v>0</v>
      </c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  <c r="AC427" s="11"/>
      <c r="AD427" s="11"/>
    </row>
    <row r="428" spans="1:30" ht="21" customHeight="1" x14ac:dyDescent="0.25">
      <c r="A428" s="95"/>
      <c r="B428" s="96"/>
      <c r="C428" s="98">
        <f>F428+G428+H428+I428+J428</f>
        <v>239000</v>
      </c>
      <c r="D428" s="98"/>
      <c r="E428" s="36" t="s">
        <v>26</v>
      </c>
      <c r="F428" s="51">
        <v>45000</v>
      </c>
      <c r="G428" s="51">
        <v>45000</v>
      </c>
      <c r="H428" s="51">
        <v>49000</v>
      </c>
      <c r="I428" s="51">
        <v>50000</v>
      </c>
      <c r="J428" s="51">
        <v>50000</v>
      </c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  <c r="AC428" s="11"/>
      <c r="AD428" s="11"/>
    </row>
    <row r="429" spans="1:30" ht="22.5" customHeight="1" x14ac:dyDescent="0.25">
      <c r="A429" s="95" t="s">
        <v>178</v>
      </c>
      <c r="B429" s="96" t="s">
        <v>179</v>
      </c>
      <c r="C429" s="97">
        <f>D429+D430+D431</f>
        <v>0</v>
      </c>
      <c r="D429" s="50">
        <f>SUM(F429:J429)</f>
        <v>0</v>
      </c>
      <c r="E429" s="36" t="s">
        <v>23</v>
      </c>
      <c r="F429" s="51">
        <v>0</v>
      </c>
      <c r="G429" s="51">
        <v>0</v>
      </c>
      <c r="H429" s="51">
        <v>0</v>
      </c>
      <c r="I429" s="51">
        <v>0</v>
      </c>
      <c r="J429" s="51">
        <v>0</v>
      </c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  <c r="AC429" s="11"/>
      <c r="AD429" s="11"/>
    </row>
    <row r="430" spans="1:30" ht="22.5" customHeight="1" x14ac:dyDescent="0.25">
      <c r="A430" s="95"/>
      <c r="B430" s="96"/>
      <c r="C430" s="97"/>
      <c r="D430" s="50">
        <f>SUM(F430:J430)</f>
        <v>0</v>
      </c>
      <c r="E430" s="36" t="s">
        <v>24</v>
      </c>
      <c r="F430" s="51">
        <v>0</v>
      </c>
      <c r="G430" s="51">
        <v>0</v>
      </c>
      <c r="H430" s="51">
        <v>0</v>
      </c>
      <c r="I430" s="51">
        <v>0</v>
      </c>
      <c r="J430" s="51">
        <v>0</v>
      </c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  <c r="AC430" s="11"/>
      <c r="AD430" s="11"/>
    </row>
    <row r="431" spans="1:30" ht="30" customHeight="1" x14ac:dyDescent="0.25">
      <c r="A431" s="95"/>
      <c r="B431" s="96"/>
      <c r="C431" s="97"/>
      <c r="D431" s="50">
        <f>SUM(F431:J431)</f>
        <v>0</v>
      </c>
      <c r="E431" s="36" t="s">
        <v>25</v>
      </c>
      <c r="F431" s="51">
        <v>0</v>
      </c>
      <c r="G431" s="51">
        <v>0</v>
      </c>
      <c r="H431" s="51">
        <v>0</v>
      </c>
      <c r="I431" s="51">
        <v>0</v>
      </c>
      <c r="J431" s="51">
        <v>0</v>
      </c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</row>
    <row r="432" spans="1:30" ht="21" customHeight="1" x14ac:dyDescent="0.25">
      <c r="A432" s="95"/>
      <c r="B432" s="96"/>
      <c r="C432" s="98">
        <f>F432+G432+H432+I432+J432</f>
        <v>15000</v>
      </c>
      <c r="D432" s="98"/>
      <c r="E432" s="36" t="s">
        <v>26</v>
      </c>
      <c r="F432" s="51">
        <v>3000</v>
      </c>
      <c r="G432" s="51">
        <v>3000</v>
      </c>
      <c r="H432" s="51">
        <v>3000</v>
      </c>
      <c r="I432" s="51">
        <v>3000</v>
      </c>
      <c r="J432" s="51">
        <v>3000</v>
      </c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  <c r="AC432" s="11"/>
      <c r="AD432" s="11"/>
    </row>
    <row r="433" spans="1:30" ht="12.75" customHeight="1" x14ac:dyDescent="0.25">
      <c r="A433" s="72"/>
      <c r="B433" s="73" t="s">
        <v>43</v>
      </c>
      <c r="C433" s="74">
        <f>SUM(D433:D435)</f>
        <v>5850000</v>
      </c>
      <c r="D433" s="34">
        <f>F433+G433+H433+I433+J433</f>
        <v>5850000</v>
      </c>
      <c r="E433" s="29" t="s">
        <v>23</v>
      </c>
      <c r="F433" s="34">
        <f>F369+F373+F377+F381+F385+F389+F393+F397+F401+F409+F413+F417+F421+F425+F429</f>
        <v>850000</v>
      </c>
      <c r="G433" s="34">
        <f t="shared" ref="F433:J434" si="23">G369+G373+G377+G381+G385+G389+G393+G397+G405+G401+G413+G409+G417+G421+G425+G429</f>
        <v>1050000</v>
      </c>
      <c r="H433" s="34">
        <f t="shared" si="23"/>
        <v>1150000</v>
      </c>
      <c r="I433" s="34">
        <f t="shared" si="23"/>
        <v>1250000</v>
      </c>
      <c r="J433" s="34">
        <f t="shared" si="23"/>
        <v>1550000</v>
      </c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  <c r="AC433" s="11"/>
      <c r="AD433" s="11"/>
    </row>
    <row r="434" spans="1:30" x14ac:dyDescent="0.25">
      <c r="A434" s="72"/>
      <c r="B434" s="73"/>
      <c r="C434" s="74"/>
      <c r="D434" s="34">
        <f>F434+G434+H434+I434+J434</f>
        <v>0</v>
      </c>
      <c r="E434" s="29" t="s">
        <v>24</v>
      </c>
      <c r="F434" s="34">
        <f t="shared" si="23"/>
        <v>0</v>
      </c>
      <c r="G434" s="34">
        <f t="shared" si="23"/>
        <v>0</v>
      </c>
      <c r="H434" s="34">
        <f t="shared" si="23"/>
        <v>0</v>
      </c>
      <c r="I434" s="34">
        <f t="shared" si="23"/>
        <v>0</v>
      </c>
      <c r="J434" s="34">
        <f t="shared" si="23"/>
        <v>0</v>
      </c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  <c r="AC434" s="11"/>
      <c r="AD434" s="11"/>
    </row>
    <row r="435" spans="1:30" x14ac:dyDescent="0.25">
      <c r="A435" s="72"/>
      <c r="B435" s="73"/>
      <c r="C435" s="74"/>
      <c r="D435" s="34">
        <f>F435+G435+H435+I435+J435</f>
        <v>0</v>
      </c>
      <c r="E435" s="29" t="s">
        <v>25</v>
      </c>
      <c r="F435" s="34">
        <f>F371+F375+F379+F383+F387+F391+F395+F399+F407+F403+F415+F411+F419+F423+F427+F431</f>
        <v>0</v>
      </c>
      <c r="G435" s="34">
        <f>G371+G375+G379+G383+G387+G391+G395+G399+G407+G403+G415+G411+G419+G423+G427+G431</f>
        <v>0</v>
      </c>
      <c r="H435" s="34">
        <f>H371+H375+H379+H383+H387+H391+H395+H399+H407+H403+H415+H411+H419+H423+H427+H431</f>
        <v>0</v>
      </c>
      <c r="I435" s="34">
        <f>I371+I375+I379+I383+I387+I391+I395+I399+I407+I403+I415+I411+I419+I423+I427+I431</f>
        <v>0</v>
      </c>
      <c r="J435" s="34">
        <f>J371+J375+J379+J383+J387+J391+J395+J399+J407+J403+J415+J411+J419+J423+J427+J431</f>
        <v>0</v>
      </c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</row>
    <row r="436" spans="1:30" ht="18.75" x14ac:dyDescent="0.3">
      <c r="A436" s="72"/>
      <c r="B436" s="73"/>
      <c r="C436" s="75">
        <f>F436+G436+H436+I436+J436</f>
        <v>4501800</v>
      </c>
      <c r="D436" s="75"/>
      <c r="E436" s="36" t="s">
        <v>26</v>
      </c>
      <c r="F436" s="34">
        <f>F376+F372+F380+F384+F388+F392+F396+F400+F404+F408+F412+F416+F420+F424+F428+F432</f>
        <v>872600</v>
      </c>
      <c r="G436" s="34">
        <f>G376+G372+G380+G384+G388+G392+G396+G400+G404+G408+G412+G416+G420+G424+G428+G432</f>
        <v>880700</v>
      </c>
      <c r="H436" s="34">
        <f>H376+H372+H380+H384+H388+H392+H396+H400+H404+H408+H412+H416+H420+H424+H428+H432</f>
        <v>887800</v>
      </c>
      <c r="I436" s="34">
        <f>I376+I372+I380+I384+I388+I392+I396+I400+I404+I408+I412+I416+I420+I424+I428+I432</f>
        <v>914800</v>
      </c>
      <c r="J436" s="34">
        <f>J376+J372+J380+J384+J388+J392+J396+J400+J404+J408+J412+J416+J420+J424+J428+J432</f>
        <v>945900</v>
      </c>
      <c r="K436" s="11"/>
      <c r="L436" s="11"/>
      <c r="M436" s="11"/>
      <c r="N436" s="11"/>
      <c r="O436" s="11"/>
      <c r="P436" s="56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  <c r="AC436" s="11"/>
      <c r="AD436" s="11"/>
    </row>
    <row r="437" spans="1:30" x14ac:dyDescent="0.25">
      <c r="A437" s="21"/>
      <c r="B437" s="42"/>
      <c r="C437" s="52"/>
      <c r="D437" s="53"/>
      <c r="E437" s="15"/>
      <c r="F437" s="54" t="s">
        <v>180</v>
      </c>
      <c r="G437" s="54" t="s">
        <v>181</v>
      </c>
      <c r="H437" s="54" t="s">
        <v>182</v>
      </c>
      <c r="I437" s="54" t="s">
        <v>183</v>
      </c>
      <c r="J437" s="54" t="s">
        <v>184</v>
      </c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  <c r="AC437" s="11"/>
      <c r="AD437" s="11"/>
    </row>
    <row r="438" spans="1:30" x14ac:dyDescent="0.25">
      <c r="A438" s="72"/>
      <c r="B438" s="73" t="s">
        <v>185</v>
      </c>
      <c r="C438" s="91">
        <f>D438+D439+D440</f>
        <v>19905632.219999999</v>
      </c>
      <c r="D438" s="55">
        <f>D433+D191+D58</f>
        <v>17920819.5</v>
      </c>
      <c r="E438" s="15" t="s">
        <v>23</v>
      </c>
      <c r="F438" s="55">
        <f t="shared" ref="F438:J439" si="24">F58+F95+F182+F191+F232+F251+F281+F306+F351+F364+F433</f>
        <v>2388206.5</v>
      </c>
      <c r="G438" s="55">
        <f t="shared" si="24"/>
        <v>2953006.5</v>
      </c>
      <c r="H438" s="55">
        <f t="shared" si="24"/>
        <v>4427806.5</v>
      </c>
      <c r="I438" s="55">
        <f t="shared" si="24"/>
        <v>4273900</v>
      </c>
      <c r="J438" s="55">
        <f t="shared" si="24"/>
        <v>3877900</v>
      </c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  <c r="AC438" s="11"/>
      <c r="AD438" s="11"/>
    </row>
    <row r="439" spans="1:30" ht="15.6" customHeight="1" x14ac:dyDescent="0.3">
      <c r="A439" s="72"/>
      <c r="B439" s="73"/>
      <c r="C439" s="91"/>
      <c r="D439" s="55">
        <f>F439+G439+H439+I439</f>
        <v>950273</v>
      </c>
      <c r="E439" s="15" t="s">
        <v>24</v>
      </c>
      <c r="F439" s="55">
        <f t="shared" si="24"/>
        <v>10529</v>
      </c>
      <c r="G439" s="58">
        <f t="shared" si="24"/>
        <v>621494</v>
      </c>
      <c r="H439" s="58">
        <f t="shared" si="24"/>
        <v>258250</v>
      </c>
      <c r="I439" s="55">
        <f t="shared" si="24"/>
        <v>60000</v>
      </c>
      <c r="J439" s="55">
        <f t="shared" si="24"/>
        <v>0</v>
      </c>
      <c r="K439" s="11"/>
      <c r="L439" s="11"/>
      <c r="M439" s="11"/>
      <c r="N439" s="11"/>
      <c r="O439" s="11"/>
      <c r="P439" s="56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  <c r="AC439" s="11"/>
      <c r="AD439" s="11"/>
    </row>
    <row r="440" spans="1:30" ht="18.75" x14ac:dyDescent="0.3">
      <c r="A440" s="72"/>
      <c r="B440" s="73"/>
      <c r="C440" s="91"/>
      <c r="D440" s="55">
        <f>F440+G440+H440+I440+J440</f>
        <v>1034539.72</v>
      </c>
      <c r="E440" s="15" t="s">
        <v>25</v>
      </c>
      <c r="F440" s="55">
        <f>F60+F97+F184+F193+F234+F253+F283+F308+F353+F366+F435+F243</f>
        <v>20741.580000000002</v>
      </c>
      <c r="G440" s="58">
        <f t="shared" ref="G440:J441" si="25">G60+G97+G184+G193+G234+G253+G283+G308+G353+G366+G435</f>
        <v>85396.54</v>
      </c>
      <c r="H440" s="58">
        <f t="shared" si="25"/>
        <v>426217.6</v>
      </c>
      <c r="I440" s="55">
        <f t="shared" si="25"/>
        <v>371604</v>
      </c>
      <c r="J440" s="55">
        <f t="shared" si="25"/>
        <v>130580</v>
      </c>
      <c r="K440" s="11"/>
      <c r="L440" s="11"/>
      <c r="M440" s="11"/>
      <c r="N440" s="11"/>
      <c r="O440" s="11"/>
      <c r="P440" s="56" t="s">
        <v>186</v>
      </c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</row>
    <row r="441" spans="1:30" x14ac:dyDescent="0.25">
      <c r="A441" s="72"/>
      <c r="B441" s="73"/>
      <c r="C441" s="92">
        <f>F441+G441+H441+I441+J441</f>
        <v>18754318.370000001</v>
      </c>
      <c r="D441" s="92"/>
      <c r="E441" s="15" t="s">
        <v>26</v>
      </c>
      <c r="F441" s="55">
        <f>F61+F98+F185+F194+F235+F254+F284+F309+F354+F367+F436</f>
        <v>3938006.37</v>
      </c>
      <c r="G441" s="55">
        <f t="shared" si="25"/>
        <v>4177444</v>
      </c>
      <c r="H441" s="55">
        <f t="shared" si="25"/>
        <v>3639392</v>
      </c>
      <c r="I441" s="55">
        <f t="shared" si="25"/>
        <v>3730392</v>
      </c>
      <c r="J441" s="55">
        <f t="shared" si="25"/>
        <v>3269084</v>
      </c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  <c r="AC441" s="11"/>
      <c r="AD441" s="11"/>
    </row>
    <row r="442" spans="1:30" x14ac:dyDescent="0.25">
      <c r="A442" s="71" t="s">
        <v>187</v>
      </c>
      <c r="B442" s="71"/>
      <c r="C442" s="71"/>
      <c r="D442" s="71"/>
      <c r="E442" s="71"/>
      <c r="F442" s="55">
        <f>SUM(F438:F441)</f>
        <v>6357483.4500000002</v>
      </c>
      <c r="G442" s="55">
        <f>SUM(G438:G441)</f>
        <v>7837341.04</v>
      </c>
      <c r="H442" s="55">
        <f>SUM(H438:H441)</f>
        <v>8751666.0999999996</v>
      </c>
      <c r="I442" s="55">
        <f>SUM(I438:I441)</f>
        <v>8435896</v>
      </c>
      <c r="J442" s="55">
        <f>SUM(J438:J441)</f>
        <v>7277564</v>
      </c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  <c r="AC442" s="11"/>
      <c r="AD442" s="11"/>
    </row>
    <row r="443" spans="1:30" x14ac:dyDescent="0.25">
      <c r="A443" s="93" t="s">
        <v>188</v>
      </c>
      <c r="B443" s="93"/>
      <c r="C443" s="93"/>
      <c r="D443" s="93"/>
      <c r="E443" s="93"/>
      <c r="F443" s="92">
        <f>F442+G442+H442+I442+J442</f>
        <v>38659950.590000004</v>
      </c>
      <c r="G443" s="92"/>
      <c r="H443" s="92"/>
      <c r="I443" s="92"/>
      <c r="J443" s="92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  <c r="AC443" s="11"/>
      <c r="AD443" s="11"/>
    </row>
    <row r="444" spans="1:30" x14ac:dyDescent="0.25">
      <c r="A444" s="21"/>
      <c r="B444" s="94" t="s">
        <v>189</v>
      </c>
      <c r="C444" s="94"/>
      <c r="D444" s="94"/>
      <c r="E444" s="94"/>
      <c r="F444" s="23">
        <v>30506.5</v>
      </c>
      <c r="G444" s="23">
        <v>30506.5</v>
      </c>
      <c r="H444" s="23">
        <v>30506.5</v>
      </c>
      <c r="I444" s="33"/>
      <c r="J444" s="33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</row>
    <row r="445" spans="1:30" x14ac:dyDescent="0.25">
      <c r="A445" s="99" t="s">
        <v>190</v>
      </c>
      <c r="B445" s="99"/>
      <c r="C445" s="99"/>
      <c r="D445" s="99"/>
      <c r="E445" s="99"/>
      <c r="F445" s="99"/>
      <c r="G445" s="99"/>
      <c r="H445" s="99"/>
      <c r="I445" s="99"/>
      <c r="J445" s="99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  <c r="AC445" s="11"/>
      <c r="AD445" s="11"/>
    </row>
    <row r="446" spans="1:30" x14ac:dyDescent="0.25">
      <c r="J446" s="57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</row>
    <row r="447" spans="1:30" x14ac:dyDescent="0.25">
      <c r="A447" s="90"/>
      <c r="B447" s="90"/>
      <c r="C447" s="90"/>
      <c r="D447" s="90"/>
      <c r="E447" s="90"/>
      <c r="F447" s="90"/>
      <c r="G447" s="90"/>
      <c r="H447" s="90"/>
      <c r="I447" s="90"/>
      <c r="J447" s="90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</row>
    <row r="448" spans="1:30" x14ac:dyDescent="0.25">
      <c r="C448" s="2"/>
      <c r="D448" s="2"/>
      <c r="E448" s="2"/>
      <c r="F448" s="2"/>
      <c r="G448" s="2"/>
      <c r="H448" s="2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  <c r="AC448" s="11"/>
      <c r="AD448" s="11"/>
    </row>
    <row r="449" spans="11:30" x14ac:dyDescent="0.25"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  <c r="AC449" s="11"/>
      <c r="AD449" s="11"/>
    </row>
    <row r="450" spans="11:30" x14ac:dyDescent="0.25"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</row>
    <row r="451" spans="11:30" x14ac:dyDescent="0.25"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</row>
    <row r="452" spans="11:30" x14ac:dyDescent="0.25"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</row>
    <row r="453" spans="11:30" x14ac:dyDescent="0.25"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  <c r="AC453" s="11"/>
      <c r="AD453" s="11"/>
    </row>
    <row r="454" spans="11:30" x14ac:dyDescent="0.25"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</row>
    <row r="455" spans="11:30" x14ac:dyDescent="0.25"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  <c r="AC455" s="11"/>
      <c r="AD455" s="11"/>
    </row>
    <row r="456" spans="11:30" x14ac:dyDescent="0.25"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  <c r="AC456" s="11"/>
      <c r="AD456" s="11"/>
    </row>
    <row r="457" spans="11:30" x14ac:dyDescent="0.25"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  <c r="AC457" s="11"/>
      <c r="AD457" s="11"/>
    </row>
    <row r="458" spans="11:30" x14ac:dyDescent="0.25"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  <c r="AC458" s="11"/>
      <c r="AD458" s="11"/>
    </row>
    <row r="459" spans="11:30" x14ac:dyDescent="0.25"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</row>
    <row r="460" spans="11:30" x14ac:dyDescent="0.25"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</row>
    <row r="461" spans="11:30" x14ac:dyDescent="0.25"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  <c r="AC461" s="11"/>
      <c r="AD461" s="11"/>
    </row>
    <row r="462" spans="11:30" x14ac:dyDescent="0.25"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  <c r="AC462" s="11"/>
      <c r="AD462" s="11"/>
    </row>
    <row r="463" spans="11:30" x14ac:dyDescent="0.25"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  <c r="AC463" s="11"/>
      <c r="AD463" s="11"/>
    </row>
    <row r="464" spans="11:30" x14ac:dyDescent="0.25"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</row>
    <row r="465" spans="11:30" x14ac:dyDescent="0.25"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</row>
    <row r="466" spans="11:30" x14ac:dyDescent="0.25"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</row>
    <row r="467" spans="11:30" x14ac:dyDescent="0.25"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  <c r="AC467" s="11"/>
      <c r="AD467" s="11"/>
    </row>
    <row r="468" spans="11:30" x14ac:dyDescent="0.25"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</row>
    <row r="469" spans="11:30" x14ac:dyDescent="0.25"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  <c r="AC469" s="11"/>
      <c r="AD469" s="11"/>
    </row>
    <row r="470" spans="11:30" x14ac:dyDescent="0.25"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</row>
    <row r="471" spans="11:30" x14ac:dyDescent="0.25"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</row>
    <row r="472" spans="11:30" x14ac:dyDescent="0.25"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</row>
    <row r="473" spans="11:30" x14ac:dyDescent="0.25"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  <c r="AC473" s="11"/>
      <c r="AD473" s="11"/>
    </row>
    <row r="474" spans="11:30" x14ac:dyDescent="0.25"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  <c r="AC474" s="11"/>
      <c r="AD474" s="11"/>
    </row>
    <row r="475" spans="11:30" x14ac:dyDescent="0.25"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  <c r="AC475" s="11"/>
      <c r="AD475" s="11"/>
    </row>
    <row r="476" spans="11:30" x14ac:dyDescent="0.25"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</row>
    <row r="477" spans="11:30" x14ac:dyDescent="0.25"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</row>
    <row r="478" spans="11:30" x14ac:dyDescent="0.25"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  <c r="AC478" s="11"/>
      <c r="AD478" s="11"/>
    </row>
    <row r="479" spans="11:30" x14ac:dyDescent="0.25"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  <c r="AC479" s="11"/>
      <c r="AD479" s="11"/>
    </row>
    <row r="480" spans="11:30" x14ac:dyDescent="0.25"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  <c r="AC480" s="11"/>
      <c r="AD480" s="11"/>
    </row>
    <row r="481" spans="11:30" x14ac:dyDescent="0.25"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</row>
    <row r="482" spans="11:30" x14ac:dyDescent="0.25"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  <c r="AC482" s="11"/>
      <c r="AD482" s="11"/>
    </row>
    <row r="483" spans="11:30" x14ac:dyDescent="0.25"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</row>
    <row r="484" spans="11:30" x14ac:dyDescent="0.25"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  <c r="AC484" s="11"/>
      <c r="AD484" s="11"/>
    </row>
    <row r="485" spans="11:30" x14ac:dyDescent="0.25"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</row>
    <row r="486" spans="11:30" x14ac:dyDescent="0.25"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</row>
    <row r="487" spans="11:30" x14ac:dyDescent="0.25"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</row>
    <row r="488" spans="11:30" x14ac:dyDescent="0.25"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</row>
    <row r="489" spans="11:30" x14ac:dyDescent="0.25"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</row>
    <row r="490" spans="11:30" x14ac:dyDescent="0.25"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  <c r="AC490" s="11"/>
      <c r="AD490" s="11"/>
    </row>
    <row r="491" spans="11:30" x14ac:dyDescent="0.25"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  <c r="AC491" s="11"/>
      <c r="AD491" s="11"/>
    </row>
    <row r="492" spans="11:30" x14ac:dyDescent="0.25"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  <c r="AC492" s="11"/>
      <c r="AD492" s="11"/>
    </row>
    <row r="493" spans="11:30" x14ac:dyDescent="0.25"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  <c r="AC493" s="11"/>
      <c r="AD493" s="11"/>
    </row>
    <row r="494" spans="11:30" x14ac:dyDescent="0.25"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</row>
    <row r="495" spans="11:30" x14ac:dyDescent="0.25"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  <c r="AC495" s="11"/>
      <c r="AD495" s="11"/>
    </row>
    <row r="496" spans="11:30" x14ac:dyDescent="0.25"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  <c r="AC496" s="11"/>
      <c r="AD496" s="11"/>
    </row>
    <row r="497" spans="11:30" x14ac:dyDescent="0.25"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  <c r="AC497" s="11"/>
      <c r="AD497" s="11"/>
    </row>
    <row r="498" spans="11:30" x14ac:dyDescent="0.25"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  <c r="AC498" s="11"/>
      <c r="AD498" s="11"/>
    </row>
    <row r="499" spans="11:30" x14ac:dyDescent="0.25"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</row>
    <row r="500" spans="11:30" x14ac:dyDescent="0.25"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  <c r="AC500" s="11"/>
      <c r="AD500" s="11"/>
    </row>
    <row r="501" spans="11:30" x14ac:dyDescent="0.25"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</row>
    <row r="502" spans="11:30" x14ac:dyDescent="0.25"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  <c r="AC502" s="11"/>
      <c r="AD502" s="11"/>
    </row>
    <row r="503" spans="11:30" x14ac:dyDescent="0.25"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  <c r="AC503" s="11"/>
      <c r="AD503" s="11"/>
    </row>
    <row r="504" spans="11:30" x14ac:dyDescent="0.25"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  <c r="AC504" s="11"/>
      <c r="AD504" s="11"/>
    </row>
    <row r="505" spans="11:30" x14ac:dyDescent="0.25"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  <c r="AC505" s="11"/>
      <c r="AD505" s="11"/>
    </row>
    <row r="506" spans="11:30" x14ac:dyDescent="0.25"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  <c r="AC506" s="11"/>
      <c r="AD506" s="11"/>
    </row>
    <row r="507" spans="11:30" x14ac:dyDescent="0.25"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</row>
    <row r="508" spans="11:30" x14ac:dyDescent="0.25"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  <c r="AC508" s="11"/>
      <c r="AD508" s="11"/>
    </row>
    <row r="509" spans="11:30" x14ac:dyDescent="0.25"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  <c r="AC509" s="11"/>
      <c r="AD509" s="11"/>
    </row>
    <row r="510" spans="11:30" x14ac:dyDescent="0.25"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</row>
    <row r="511" spans="11:30" x14ac:dyDescent="0.25"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  <c r="AC511" s="11"/>
      <c r="AD511" s="11"/>
    </row>
    <row r="512" spans="11:30" x14ac:dyDescent="0.25"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  <c r="AC512" s="11"/>
      <c r="AD512" s="11"/>
    </row>
    <row r="513" spans="11:30" x14ac:dyDescent="0.25"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</row>
    <row r="514" spans="11:30" x14ac:dyDescent="0.25"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</row>
    <row r="515" spans="11:30" x14ac:dyDescent="0.25"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</row>
    <row r="516" spans="11:30" x14ac:dyDescent="0.25"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</row>
    <row r="517" spans="11:30" x14ac:dyDescent="0.25"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  <c r="AC517" s="11"/>
      <c r="AD517" s="11"/>
    </row>
    <row r="518" spans="11:30" x14ac:dyDescent="0.25"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  <c r="AC518" s="11"/>
      <c r="AD518" s="11"/>
    </row>
    <row r="519" spans="11:30" x14ac:dyDescent="0.25"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</row>
    <row r="520" spans="11:30" x14ac:dyDescent="0.25"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  <c r="AC520" s="11"/>
      <c r="AD520" s="11"/>
    </row>
    <row r="521" spans="11:30" x14ac:dyDescent="0.25"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  <c r="AC521" s="11"/>
      <c r="AD521" s="11"/>
    </row>
    <row r="522" spans="11:30" x14ac:dyDescent="0.25"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  <c r="AC522" s="11"/>
      <c r="AD522" s="11"/>
    </row>
    <row r="523" spans="11:30" x14ac:dyDescent="0.25"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  <c r="AC523" s="11"/>
      <c r="AD523" s="11"/>
    </row>
    <row r="524" spans="11:30" x14ac:dyDescent="0.25"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  <c r="AC524" s="11"/>
      <c r="AD524" s="11"/>
    </row>
    <row r="525" spans="11:30" x14ac:dyDescent="0.25"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  <c r="AC525" s="11"/>
      <c r="AD525" s="11"/>
    </row>
    <row r="526" spans="11:30" x14ac:dyDescent="0.25"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  <c r="AC526" s="11"/>
      <c r="AD526" s="11"/>
    </row>
    <row r="527" spans="11:30" x14ac:dyDescent="0.25"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  <c r="AC527" s="11"/>
      <c r="AD527" s="11"/>
    </row>
    <row r="528" spans="11:30" x14ac:dyDescent="0.25"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  <c r="AC528" s="11"/>
      <c r="AD528" s="11"/>
    </row>
    <row r="529" spans="11:30" x14ac:dyDescent="0.25"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  <c r="AC529" s="11"/>
      <c r="AD529" s="11"/>
    </row>
    <row r="530" spans="11:30" x14ac:dyDescent="0.25"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  <c r="AC530" s="11"/>
      <c r="AD530" s="11"/>
    </row>
    <row r="531" spans="11:30" x14ac:dyDescent="0.25"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  <c r="AC531" s="11"/>
      <c r="AD531" s="11"/>
    </row>
    <row r="532" spans="11:30" x14ac:dyDescent="0.25"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</row>
    <row r="533" spans="11:30" x14ac:dyDescent="0.25"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  <c r="AC533" s="11"/>
      <c r="AD533" s="11"/>
    </row>
    <row r="534" spans="11:30" x14ac:dyDescent="0.25"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  <c r="AC534" s="11"/>
      <c r="AD534" s="11"/>
    </row>
    <row r="535" spans="11:30" x14ac:dyDescent="0.25"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  <c r="AC535" s="11"/>
      <c r="AD535" s="11"/>
    </row>
    <row r="536" spans="11:30" x14ac:dyDescent="0.25"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  <c r="AC536" s="11"/>
      <c r="AD536" s="11"/>
    </row>
    <row r="537" spans="11:30" x14ac:dyDescent="0.25"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  <c r="AC537" s="11"/>
      <c r="AD537" s="11"/>
    </row>
    <row r="538" spans="11:30" x14ac:dyDescent="0.25"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  <c r="AC538" s="11"/>
      <c r="AD538" s="11"/>
    </row>
    <row r="539" spans="11:30" x14ac:dyDescent="0.25"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  <c r="AC539" s="11"/>
      <c r="AD539" s="11"/>
    </row>
    <row r="540" spans="11:30" x14ac:dyDescent="0.25"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</row>
    <row r="541" spans="11:30" x14ac:dyDescent="0.25"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</row>
    <row r="542" spans="11:30" x14ac:dyDescent="0.25"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</row>
    <row r="543" spans="11:30" x14ac:dyDescent="0.25"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  <c r="AC543" s="11"/>
      <c r="AD543" s="11"/>
    </row>
    <row r="544" spans="11:30" x14ac:dyDescent="0.25"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  <c r="AC544" s="11"/>
      <c r="AD544" s="11"/>
    </row>
    <row r="545" spans="11:30" x14ac:dyDescent="0.25"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  <c r="AC545" s="11"/>
      <c r="AD545" s="11"/>
    </row>
    <row r="546" spans="11:30" x14ac:dyDescent="0.25"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  <c r="AC546" s="11"/>
      <c r="AD546" s="11"/>
    </row>
    <row r="547" spans="11:30" x14ac:dyDescent="0.25"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  <c r="AC547" s="11"/>
      <c r="AD547" s="11"/>
    </row>
    <row r="548" spans="11:30" x14ac:dyDescent="0.25"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  <c r="AC548" s="11"/>
      <c r="AD548" s="11"/>
    </row>
    <row r="549" spans="11:30" x14ac:dyDescent="0.25"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  <c r="AC549" s="11"/>
      <c r="AD549" s="11"/>
    </row>
    <row r="550" spans="11:30" x14ac:dyDescent="0.25"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  <c r="AC550" s="11"/>
      <c r="AD550" s="11"/>
    </row>
    <row r="551" spans="11:30" x14ac:dyDescent="0.25"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  <c r="AC551" s="11"/>
      <c r="AD551" s="11"/>
    </row>
    <row r="552" spans="11:30" x14ac:dyDescent="0.25"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</row>
    <row r="553" spans="11:30" x14ac:dyDescent="0.25"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</row>
    <row r="554" spans="11:30" x14ac:dyDescent="0.25"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  <c r="AC554" s="11"/>
      <c r="AD554" s="11"/>
    </row>
    <row r="555" spans="11:30" x14ac:dyDescent="0.25"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  <c r="AC555" s="11"/>
      <c r="AD555" s="11"/>
    </row>
    <row r="556" spans="11:30" x14ac:dyDescent="0.25"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  <c r="AC556" s="11"/>
      <c r="AD556" s="11"/>
    </row>
    <row r="557" spans="11:30" x14ac:dyDescent="0.25"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  <c r="AC557" s="11"/>
      <c r="AD557" s="11"/>
    </row>
    <row r="558" spans="11:30" x14ac:dyDescent="0.25"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  <c r="AC558" s="11"/>
      <c r="AD558" s="11"/>
    </row>
    <row r="559" spans="11:30" x14ac:dyDescent="0.25"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  <c r="AC559" s="11"/>
      <c r="AD559" s="11"/>
    </row>
    <row r="560" spans="11:30" x14ac:dyDescent="0.25"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  <c r="AC560" s="11"/>
      <c r="AD560" s="11"/>
    </row>
    <row r="561" spans="11:30" x14ac:dyDescent="0.25"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  <c r="AC561" s="11"/>
      <c r="AD561" s="11"/>
    </row>
    <row r="562" spans="11:30" x14ac:dyDescent="0.25"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  <c r="AC562" s="11"/>
      <c r="AD562" s="11"/>
    </row>
    <row r="563" spans="11:30" x14ac:dyDescent="0.25"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  <c r="AC563" s="11"/>
      <c r="AD563" s="11"/>
    </row>
    <row r="564" spans="11:30" x14ac:dyDescent="0.25"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  <c r="AC564" s="11"/>
      <c r="AD564" s="11"/>
    </row>
    <row r="565" spans="11:30" x14ac:dyDescent="0.25"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  <c r="AC565" s="11"/>
      <c r="AD565" s="11"/>
    </row>
    <row r="566" spans="11:30" x14ac:dyDescent="0.25"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  <c r="AC566" s="11"/>
      <c r="AD566" s="11"/>
    </row>
    <row r="567" spans="11:30" x14ac:dyDescent="0.25"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  <c r="AC567" s="11"/>
      <c r="AD567" s="11"/>
    </row>
    <row r="568" spans="11:30" x14ac:dyDescent="0.25"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</row>
    <row r="1551" ht="6.75" customHeight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t="9" hidden="1" customHeight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</sheetData>
  <sheetProtection selectLockedCells="1" selectUnlockedCells="1"/>
  <mergeCells count="446">
    <mergeCell ref="G1:P1"/>
    <mergeCell ref="G2:P2"/>
    <mergeCell ref="G3:P3"/>
    <mergeCell ref="A7:J7"/>
    <mergeCell ref="B8:C8"/>
    <mergeCell ref="E5:J5"/>
    <mergeCell ref="A6:J6"/>
    <mergeCell ref="B9:C9"/>
    <mergeCell ref="B10:C10"/>
    <mergeCell ref="B11:C11"/>
    <mergeCell ref="A18:A21"/>
    <mergeCell ref="B18:B21"/>
    <mergeCell ref="C18:C20"/>
    <mergeCell ref="C21:D21"/>
    <mergeCell ref="C12:E13"/>
    <mergeCell ref="A12:A13"/>
    <mergeCell ref="B12:B13"/>
    <mergeCell ref="A22:A25"/>
    <mergeCell ref="B22:B25"/>
    <mergeCell ref="C22:C24"/>
    <mergeCell ref="C25:D25"/>
    <mergeCell ref="G12:J12"/>
    <mergeCell ref="A16:J16"/>
    <mergeCell ref="A17:J17"/>
    <mergeCell ref="C14:E14"/>
    <mergeCell ref="A15:J15"/>
    <mergeCell ref="A30:A33"/>
    <mergeCell ref="B30:B33"/>
    <mergeCell ref="C30:C32"/>
    <mergeCell ref="C33:D33"/>
    <mergeCell ref="A26:A29"/>
    <mergeCell ref="B26:B29"/>
    <mergeCell ref="C26:C28"/>
    <mergeCell ref="C29:D29"/>
    <mergeCell ref="A38:A41"/>
    <mergeCell ref="B38:B41"/>
    <mergeCell ref="C38:C40"/>
    <mergeCell ref="C41:D41"/>
    <mergeCell ref="A34:A37"/>
    <mergeCell ref="B34:B37"/>
    <mergeCell ref="C34:C36"/>
    <mergeCell ref="C37:D37"/>
    <mergeCell ref="A42:A45"/>
    <mergeCell ref="B42:B45"/>
    <mergeCell ref="A58:A61"/>
    <mergeCell ref="B58:B61"/>
    <mergeCell ref="C42:C44"/>
    <mergeCell ref="C45:D45"/>
    <mergeCell ref="A46:A49"/>
    <mergeCell ref="B46:B49"/>
    <mergeCell ref="C46:C48"/>
    <mergeCell ref="C49:D49"/>
    <mergeCell ref="C58:C60"/>
    <mergeCell ref="C61:D61"/>
    <mergeCell ref="A50:A53"/>
    <mergeCell ref="B50:B53"/>
    <mergeCell ref="C50:C52"/>
    <mergeCell ref="C53:D53"/>
    <mergeCell ref="C54:C56"/>
    <mergeCell ref="C57:D57"/>
    <mergeCell ref="A54:A57"/>
    <mergeCell ref="B54:B57"/>
    <mergeCell ref="A67:A70"/>
    <mergeCell ref="B67:B70"/>
    <mergeCell ref="C67:C69"/>
    <mergeCell ref="C70:D70"/>
    <mergeCell ref="A62:J62"/>
    <mergeCell ref="A63:A66"/>
    <mergeCell ref="B63:B66"/>
    <mergeCell ref="C63:C65"/>
    <mergeCell ref="C66:D66"/>
    <mergeCell ref="A75:A78"/>
    <mergeCell ref="B75:B78"/>
    <mergeCell ref="C75:C77"/>
    <mergeCell ref="C78:D78"/>
    <mergeCell ref="A71:A74"/>
    <mergeCell ref="B71:B74"/>
    <mergeCell ref="C71:C73"/>
    <mergeCell ref="C74:D74"/>
    <mergeCell ref="A83:A86"/>
    <mergeCell ref="B83:B86"/>
    <mergeCell ref="C83:C85"/>
    <mergeCell ref="C86:D86"/>
    <mergeCell ref="A79:A82"/>
    <mergeCell ref="B79:B82"/>
    <mergeCell ref="C79:C81"/>
    <mergeCell ref="C82:D82"/>
    <mergeCell ref="A99:J99"/>
    <mergeCell ref="A100:J100"/>
    <mergeCell ref="A87:A90"/>
    <mergeCell ref="B87:B90"/>
    <mergeCell ref="C87:C89"/>
    <mergeCell ref="C90:D90"/>
    <mergeCell ref="A91:A94"/>
    <mergeCell ref="B91:B94"/>
    <mergeCell ref="C91:C93"/>
    <mergeCell ref="C94:D94"/>
    <mergeCell ref="A95:A98"/>
    <mergeCell ref="B95:B98"/>
    <mergeCell ref="C95:C97"/>
    <mergeCell ref="C98:D98"/>
    <mergeCell ref="A105:A108"/>
    <mergeCell ref="B105:B108"/>
    <mergeCell ref="C105:C107"/>
    <mergeCell ref="C108:D108"/>
    <mergeCell ref="A101:A104"/>
    <mergeCell ref="B101:B104"/>
    <mergeCell ref="C101:C103"/>
    <mergeCell ref="C104:D104"/>
    <mergeCell ref="A113:A116"/>
    <mergeCell ref="B113:B116"/>
    <mergeCell ref="C113:C115"/>
    <mergeCell ref="C116:D116"/>
    <mergeCell ref="A109:A112"/>
    <mergeCell ref="B109:B112"/>
    <mergeCell ref="C109:C111"/>
    <mergeCell ref="C112:D112"/>
    <mergeCell ref="A121:A124"/>
    <mergeCell ref="B121:B124"/>
    <mergeCell ref="C121:C123"/>
    <mergeCell ref="C124:D124"/>
    <mergeCell ref="A117:A120"/>
    <mergeCell ref="B117:B120"/>
    <mergeCell ref="C117:C119"/>
    <mergeCell ref="C120:D120"/>
    <mergeCell ref="A129:A132"/>
    <mergeCell ref="B129:B132"/>
    <mergeCell ref="C129:C131"/>
    <mergeCell ref="C132:D132"/>
    <mergeCell ref="A125:A128"/>
    <mergeCell ref="B125:B128"/>
    <mergeCell ref="C125:C127"/>
    <mergeCell ref="C128:D128"/>
    <mergeCell ref="A137:A140"/>
    <mergeCell ref="B137:B140"/>
    <mergeCell ref="C137:C139"/>
    <mergeCell ref="C140:D140"/>
    <mergeCell ref="A133:A136"/>
    <mergeCell ref="B133:B136"/>
    <mergeCell ref="C133:C135"/>
    <mergeCell ref="C136:D136"/>
    <mergeCell ref="A145:A148"/>
    <mergeCell ref="B145:B148"/>
    <mergeCell ref="C145:C147"/>
    <mergeCell ref="C148:D148"/>
    <mergeCell ref="A141:A144"/>
    <mergeCell ref="B141:B144"/>
    <mergeCell ref="C141:C143"/>
    <mergeCell ref="C144:D144"/>
    <mergeCell ref="A153:A156"/>
    <mergeCell ref="B153:B156"/>
    <mergeCell ref="C153:C155"/>
    <mergeCell ref="C156:D156"/>
    <mergeCell ref="A149:A152"/>
    <mergeCell ref="B149:B152"/>
    <mergeCell ref="C149:C151"/>
    <mergeCell ref="C152:D152"/>
    <mergeCell ref="A157:A160"/>
    <mergeCell ref="B157:B160"/>
    <mergeCell ref="C157:C159"/>
    <mergeCell ref="A161:A164"/>
    <mergeCell ref="B161:B164"/>
    <mergeCell ref="C161:C163"/>
    <mergeCell ref="C164:D164"/>
    <mergeCell ref="A170:A173"/>
    <mergeCell ref="B170:B173"/>
    <mergeCell ref="C170:C172"/>
    <mergeCell ref="C173:D173"/>
    <mergeCell ref="A165:J165"/>
    <mergeCell ref="A166:A169"/>
    <mergeCell ref="B166:B169"/>
    <mergeCell ref="C166:C168"/>
    <mergeCell ref="C169:D169"/>
    <mergeCell ref="A178:A181"/>
    <mergeCell ref="B178:B181"/>
    <mergeCell ref="C178:C180"/>
    <mergeCell ref="C181:D181"/>
    <mergeCell ref="A174:A177"/>
    <mergeCell ref="B174:B177"/>
    <mergeCell ref="C174:C176"/>
    <mergeCell ref="C177:D177"/>
    <mergeCell ref="A186:J186"/>
    <mergeCell ref="A187:A190"/>
    <mergeCell ref="B187:B190"/>
    <mergeCell ref="C187:C189"/>
    <mergeCell ref="C190:D190"/>
    <mergeCell ref="A182:A185"/>
    <mergeCell ref="B182:B185"/>
    <mergeCell ref="C182:C184"/>
    <mergeCell ref="C185:D185"/>
    <mergeCell ref="A195:J195"/>
    <mergeCell ref="A196:A199"/>
    <mergeCell ref="B196:B199"/>
    <mergeCell ref="C196:C198"/>
    <mergeCell ref="C199:D199"/>
    <mergeCell ref="A191:A194"/>
    <mergeCell ref="B191:B194"/>
    <mergeCell ref="C191:C193"/>
    <mergeCell ref="C194:D194"/>
    <mergeCell ref="A204:A207"/>
    <mergeCell ref="B204:B207"/>
    <mergeCell ref="C204:C206"/>
    <mergeCell ref="C207:D207"/>
    <mergeCell ref="A200:A203"/>
    <mergeCell ref="B200:B203"/>
    <mergeCell ref="C200:C202"/>
    <mergeCell ref="C203:D203"/>
    <mergeCell ref="A212:A215"/>
    <mergeCell ref="B212:B215"/>
    <mergeCell ref="C212:C214"/>
    <mergeCell ref="C215:D215"/>
    <mergeCell ref="A208:A211"/>
    <mergeCell ref="B208:B211"/>
    <mergeCell ref="C208:C210"/>
    <mergeCell ref="C211:D211"/>
    <mergeCell ref="A220:A223"/>
    <mergeCell ref="B220:B223"/>
    <mergeCell ref="C220:C222"/>
    <mergeCell ref="C223:D223"/>
    <mergeCell ref="A216:A219"/>
    <mergeCell ref="B216:B219"/>
    <mergeCell ref="C216:C218"/>
    <mergeCell ref="C219:D219"/>
    <mergeCell ref="A228:A231"/>
    <mergeCell ref="B228:B231"/>
    <mergeCell ref="C228:C230"/>
    <mergeCell ref="C231:D231"/>
    <mergeCell ref="A224:A227"/>
    <mergeCell ref="B224:B227"/>
    <mergeCell ref="C224:C226"/>
    <mergeCell ref="C227:D227"/>
    <mergeCell ref="A255:J255"/>
    <mergeCell ref="A232:A235"/>
    <mergeCell ref="B232:B235"/>
    <mergeCell ref="C232:C234"/>
    <mergeCell ref="C235:D235"/>
    <mergeCell ref="A256:J256"/>
    <mergeCell ref="A245:J245"/>
    <mergeCell ref="A246:J246"/>
    <mergeCell ref="A247:A250"/>
    <mergeCell ref="B247:B250"/>
    <mergeCell ref="A251:A254"/>
    <mergeCell ref="B251:B254"/>
    <mergeCell ref="C251:C253"/>
    <mergeCell ref="C254:D254"/>
    <mergeCell ref="C247:C249"/>
    <mergeCell ref="C250:D250"/>
    <mergeCell ref="A257:A260"/>
    <mergeCell ref="B257:B260"/>
    <mergeCell ref="C257:C259"/>
    <mergeCell ref="C260:D260"/>
    <mergeCell ref="A261:A264"/>
    <mergeCell ref="B261:B264"/>
    <mergeCell ref="C261:C263"/>
    <mergeCell ref="C264:D264"/>
    <mergeCell ref="A269:A272"/>
    <mergeCell ref="B269:B272"/>
    <mergeCell ref="C269:C271"/>
    <mergeCell ref="C272:D272"/>
    <mergeCell ref="A265:A268"/>
    <mergeCell ref="B265:B268"/>
    <mergeCell ref="C265:C267"/>
    <mergeCell ref="C268:D268"/>
    <mergeCell ref="A277:A280"/>
    <mergeCell ref="B277:B280"/>
    <mergeCell ref="C277:C279"/>
    <mergeCell ref="C280:D280"/>
    <mergeCell ref="A273:A276"/>
    <mergeCell ref="B273:B276"/>
    <mergeCell ref="C273:C275"/>
    <mergeCell ref="C276:D276"/>
    <mergeCell ref="A285:I285"/>
    <mergeCell ref="A286:A289"/>
    <mergeCell ref="B286:B289"/>
    <mergeCell ref="C286:C288"/>
    <mergeCell ref="C289:D289"/>
    <mergeCell ref="A281:A284"/>
    <mergeCell ref="B281:B284"/>
    <mergeCell ref="C281:C283"/>
    <mergeCell ref="C284:D284"/>
    <mergeCell ref="A294:A297"/>
    <mergeCell ref="B294:B297"/>
    <mergeCell ref="C294:C296"/>
    <mergeCell ref="C297:D297"/>
    <mergeCell ref="A290:A293"/>
    <mergeCell ref="B290:B293"/>
    <mergeCell ref="C290:C292"/>
    <mergeCell ref="C293:D293"/>
    <mergeCell ref="A302:A305"/>
    <mergeCell ref="B302:B305"/>
    <mergeCell ref="C302:C304"/>
    <mergeCell ref="C305:D305"/>
    <mergeCell ref="A298:A301"/>
    <mergeCell ref="B298:B301"/>
    <mergeCell ref="C298:C300"/>
    <mergeCell ref="C301:D301"/>
    <mergeCell ref="A310:J310"/>
    <mergeCell ref="A311:A314"/>
    <mergeCell ref="B311:B314"/>
    <mergeCell ref="C311:C313"/>
    <mergeCell ref="C314:D314"/>
    <mergeCell ref="A306:A309"/>
    <mergeCell ref="B306:B309"/>
    <mergeCell ref="C306:C308"/>
    <mergeCell ref="C309:D309"/>
    <mergeCell ref="A319:A322"/>
    <mergeCell ref="B319:B322"/>
    <mergeCell ref="C319:C321"/>
    <mergeCell ref="C322:D322"/>
    <mergeCell ref="A315:A318"/>
    <mergeCell ref="B315:B318"/>
    <mergeCell ref="C315:C317"/>
    <mergeCell ref="C318:D318"/>
    <mergeCell ref="A327:A330"/>
    <mergeCell ref="B327:B330"/>
    <mergeCell ref="C327:C329"/>
    <mergeCell ref="C330:D330"/>
    <mergeCell ref="A323:A326"/>
    <mergeCell ref="B323:B326"/>
    <mergeCell ref="C323:C325"/>
    <mergeCell ref="C326:D326"/>
    <mergeCell ref="A335:A338"/>
    <mergeCell ref="B335:B338"/>
    <mergeCell ref="C335:C337"/>
    <mergeCell ref="C338:D338"/>
    <mergeCell ref="A331:A334"/>
    <mergeCell ref="B331:B334"/>
    <mergeCell ref="C331:C333"/>
    <mergeCell ref="C334:D334"/>
    <mergeCell ref="C343:C345"/>
    <mergeCell ref="C346:D346"/>
    <mergeCell ref="A339:A342"/>
    <mergeCell ref="B339:B342"/>
    <mergeCell ref="C339:C341"/>
    <mergeCell ref="C342:D342"/>
    <mergeCell ref="A351:A354"/>
    <mergeCell ref="B351:B354"/>
    <mergeCell ref="C351:C353"/>
    <mergeCell ref="C354:D354"/>
    <mergeCell ref="A347:A350"/>
    <mergeCell ref="B347:B350"/>
    <mergeCell ref="C347:C349"/>
    <mergeCell ref="C350:D350"/>
    <mergeCell ref="A377:A380"/>
    <mergeCell ref="B377:B380"/>
    <mergeCell ref="C377:C379"/>
    <mergeCell ref="C380:D380"/>
    <mergeCell ref="A373:A376"/>
    <mergeCell ref="B373:B376"/>
    <mergeCell ref="C373:C375"/>
    <mergeCell ref="C376:D376"/>
    <mergeCell ref="A368:J368"/>
    <mergeCell ref="A369:A372"/>
    <mergeCell ref="B369:B372"/>
    <mergeCell ref="C369:C371"/>
    <mergeCell ref="C372:D372"/>
    <mergeCell ref="A385:A388"/>
    <mergeCell ref="B385:B388"/>
    <mergeCell ref="C385:C387"/>
    <mergeCell ref="C388:D388"/>
    <mergeCell ref="A381:A384"/>
    <mergeCell ref="B381:B384"/>
    <mergeCell ref="C381:C383"/>
    <mergeCell ref="C384:D384"/>
    <mergeCell ref="A393:A396"/>
    <mergeCell ref="B393:B396"/>
    <mergeCell ref="C393:C395"/>
    <mergeCell ref="C396:D396"/>
    <mergeCell ref="A389:A392"/>
    <mergeCell ref="B389:B392"/>
    <mergeCell ref="C389:C391"/>
    <mergeCell ref="C392:D392"/>
    <mergeCell ref="A401:A404"/>
    <mergeCell ref="B401:B404"/>
    <mergeCell ref="C401:C403"/>
    <mergeCell ref="C404:D404"/>
    <mergeCell ref="A397:A400"/>
    <mergeCell ref="B397:B400"/>
    <mergeCell ref="C397:C399"/>
    <mergeCell ref="C400:D400"/>
    <mergeCell ref="A409:A412"/>
    <mergeCell ref="B409:B412"/>
    <mergeCell ref="C409:C411"/>
    <mergeCell ref="C412:D412"/>
    <mergeCell ref="A405:A408"/>
    <mergeCell ref="B405:B408"/>
    <mergeCell ref="C405:C407"/>
    <mergeCell ref="C408:D408"/>
    <mergeCell ref="A417:A420"/>
    <mergeCell ref="B417:B420"/>
    <mergeCell ref="C417:C419"/>
    <mergeCell ref="C420:D420"/>
    <mergeCell ref="A413:A416"/>
    <mergeCell ref="B413:B416"/>
    <mergeCell ref="C413:C415"/>
    <mergeCell ref="C416:D416"/>
    <mergeCell ref="A425:A428"/>
    <mergeCell ref="B425:B428"/>
    <mergeCell ref="C425:C427"/>
    <mergeCell ref="C428:D428"/>
    <mergeCell ref="A421:A424"/>
    <mergeCell ref="B421:B424"/>
    <mergeCell ref="C421:C423"/>
    <mergeCell ref="C424:D424"/>
    <mergeCell ref="A433:A436"/>
    <mergeCell ref="B433:B436"/>
    <mergeCell ref="C433:C435"/>
    <mergeCell ref="C436:D436"/>
    <mergeCell ref="A429:A432"/>
    <mergeCell ref="B429:B432"/>
    <mergeCell ref="C429:C431"/>
    <mergeCell ref="C432:D432"/>
    <mergeCell ref="A445:J445"/>
    <mergeCell ref="A447:J447"/>
    <mergeCell ref="A438:A441"/>
    <mergeCell ref="B438:B441"/>
    <mergeCell ref="C438:C440"/>
    <mergeCell ref="C441:D441"/>
    <mergeCell ref="A442:E442"/>
    <mergeCell ref="A443:E443"/>
    <mergeCell ref="F443:J443"/>
    <mergeCell ref="B444:E444"/>
    <mergeCell ref="A355:J355"/>
    <mergeCell ref="A364:A367"/>
    <mergeCell ref="B364:B367"/>
    <mergeCell ref="C364:C366"/>
    <mergeCell ref="C367:D367"/>
    <mergeCell ref="A236:J236"/>
    <mergeCell ref="A237:A240"/>
    <mergeCell ref="B237:B240"/>
    <mergeCell ref="C237:C239"/>
    <mergeCell ref="C240:D240"/>
    <mergeCell ref="A241:A244"/>
    <mergeCell ref="B241:B244"/>
    <mergeCell ref="C241:C243"/>
    <mergeCell ref="C244:D244"/>
    <mergeCell ref="A360:A363"/>
    <mergeCell ref="B360:B363"/>
    <mergeCell ref="C360:C362"/>
    <mergeCell ref="C363:D363"/>
    <mergeCell ref="A356:A359"/>
    <mergeCell ref="B356:B359"/>
    <mergeCell ref="C356:C358"/>
    <mergeCell ref="C359:D359"/>
    <mergeCell ref="A343:A346"/>
    <mergeCell ref="B343:B346"/>
  </mergeCells>
  <phoneticPr fontId="14" type="noConversion"/>
  <pageMargins left="0.22013888888888888" right="0.1701388888888889" top="0.56944444444444442" bottom="0.34027777777777779" header="0.30972222222222223" footer="0.51180555555555551"/>
  <pageSetup paperSize="9" scale="70" firstPageNumber="2" orientation="landscape" useFirstPageNumber="1" horizontalDpi="300" verticalDpi="300" r:id="rId1"/>
  <headerFooter alignWithMargins="0">
    <oddHeader>&amp;C&amp;P</oddHeader>
  </headerFooter>
  <rowBreaks count="16" manualBreakCount="16">
    <brk id="29" max="16383" man="1"/>
    <brk id="57" max="15" man="1"/>
    <brk id="78" max="15" man="1"/>
    <brk id="104" max="16383" man="1"/>
    <brk id="132" max="16383" man="1"/>
    <brk id="156" max="16383" man="1"/>
    <brk id="181" max="16383" man="1"/>
    <brk id="207" max="16383" man="1"/>
    <brk id="231" max="16383" man="1"/>
    <brk id="267" max="16383" man="1"/>
    <brk id="292" max="16383" man="1"/>
    <brk id="325" max="16383" man="1"/>
    <brk id="349" max="15" man="1"/>
    <brk id="379" max="16383" man="1"/>
    <brk id="408" max="15" man="1"/>
    <brk id="447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>
      <selection activeCellId="1" sqref="A179:J182 A1"/>
    </sheetView>
  </sheetViews>
  <sheetFormatPr defaultRowHeight="12.75" x14ac:dyDescent="0.2"/>
  <sheetData/>
  <sheetProtection selectLockedCells="1" selectUnlockedCells="1"/>
  <phoneticPr fontId="14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>
      <selection activeCellId="1" sqref="A179:J182 A1"/>
    </sheetView>
  </sheetViews>
  <sheetFormatPr defaultRowHeight="12.75" x14ac:dyDescent="0.2"/>
  <sheetData/>
  <sheetProtection selectLockedCells="1" selectUnlockedCells="1"/>
  <phoneticPr fontId="14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>
      <selection activeCellId="1" sqref="A179:J182 A1"/>
    </sheetView>
  </sheetViews>
  <sheetFormatPr defaultRowHeight="12.75" x14ac:dyDescent="0.2"/>
  <sheetData/>
  <sheetProtection selectLockedCells="1" selectUnlockedCells="1"/>
  <phoneticPr fontId="14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Долгострочная 2013-2017 гг</vt:lpstr>
      <vt:lpstr>Лист2</vt:lpstr>
      <vt:lpstr>Лист3</vt:lpstr>
      <vt:lpstr>Лист4</vt:lpstr>
      <vt:lpstr>'Долгострочная 2013-2017 гг'!Заголовки_для_печати</vt:lpstr>
      <vt:lpstr>'Долгострочная 2013-2017 гг'!Область_печати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oksana2</dc:creator>
  <cp:lastModifiedBy>Петрова</cp:lastModifiedBy>
  <cp:lastPrinted>2013-09-24T06:26:38Z</cp:lastPrinted>
  <dcterms:created xsi:type="dcterms:W3CDTF">2013-06-21T12:30:07Z</dcterms:created>
  <dcterms:modified xsi:type="dcterms:W3CDTF">2013-09-25T05:54:51Z</dcterms:modified>
</cp:coreProperties>
</file>