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бюджет\2018\Исполнение бюджета депутатам\1 квартал\"/>
    </mc:Choice>
  </mc:AlternateContent>
  <bookViews>
    <workbookView xWindow="0" yWindow="0" windowWidth="19200" windowHeight="11595"/>
  </bookViews>
  <sheets>
    <sheet name="доходы" sheetId="3" r:id="rId1"/>
    <sheet name="расходы" sheetId="1" r:id="rId2"/>
    <sheet name="источники" sheetId="2" r:id="rId3"/>
  </sheets>
  <externalReferences>
    <externalReference r:id="rId4"/>
  </externalReferences>
  <definedNames>
    <definedName name="_xlnm.Print_Titles" localSheetId="0">доходы!$11:$12</definedName>
    <definedName name="_xlnm.Print_Titles" localSheetId="2">источники!$3:$3</definedName>
    <definedName name="_xlnm.Print_Titles" localSheetId="1">расходы!$4:$5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1" i="3" l="1"/>
  <c r="E191" i="3"/>
  <c r="E189" i="3"/>
  <c r="E188" i="3"/>
  <c r="E187" i="3"/>
  <c r="D187" i="3"/>
  <c r="E186" i="3"/>
  <c r="D186" i="3"/>
  <c r="E185" i="3"/>
  <c r="D184" i="3"/>
  <c r="F182" i="3"/>
  <c r="E182" i="3"/>
  <c r="F181" i="3"/>
  <c r="E181" i="3"/>
  <c r="F180" i="3"/>
  <c r="E180" i="3"/>
  <c r="F179" i="3"/>
  <c r="E179" i="3"/>
  <c r="D177" i="3"/>
  <c r="C177" i="3"/>
  <c r="C169" i="3" s="1"/>
  <c r="F176" i="3"/>
  <c r="E176" i="3"/>
  <c r="F175" i="3"/>
  <c r="E175" i="3"/>
  <c r="F174" i="3"/>
  <c r="E174" i="3"/>
  <c r="F173" i="3"/>
  <c r="E173" i="3"/>
  <c r="D171" i="3"/>
  <c r="F171" i="3" s="1"/>
  <c r="C171" i="3"/>
  <c r="E171" i="3" s="1"/>
  <c r="D169" i="3"/>
  <c r="D168" i="3"/>
  <c r="F167" i="3"/>
  <c r="E167" i="3"/>
  <c r="D166" i="3"/>
  <c r="C166" i="3"/>
  <c r="E166" i="3" s="1"/>
  <c r="F165" i="3"/>
  <c r="E165" i="3"/>
  <c r="D164" i="3"/>
  <c r="F164" i="3" s="1"/>
  <c r="C164" i="3"/>
  <c r="E164" i="3" s="1"/>
  <c r="F163" i="3"/>
  <c r="E163" i="3"/>
  <c r="F162" i="3"/>
  <c r="E162" i="3"/>
  <c r="F161" i="3"/>
  <c r="E161" i="3"/>
  <c r="D159" i="3"/>
  <c r="C159" i="3"/>
  <c r="C158" i="3" s="1"/>
  <c r="E158" i="3" s="1"/>
  <c r="D158" i="3"/>
  <c r="F157" i="3"/>
  <c r="E157" i="3"/>
  <c r="F156" i="3"/>
  <c r="E156" i="3"/>
  <c r="F155" i="3"/>
  <c r="E155" i="3"/>
  <c r="F154" i="3"/>
  <c r="E154" i="3"/>
  <c r="F153" i="3"/>
  <c r="E153" i="3"/>
  <c r="F152" i="3"/>
  <c r="E152" i="3"/>
  <c r="F151" i="3"/>
  <c r="E151" i="3"/>
  <c r="F150" i="3"/>
  <c r="E150" i="3"/>
  <c r="D148" i="3"/>
  <c r="C148" i="3"/>
  <c r="C141" i="3" s="1"/>
  <c r="E141" i="3" s="1"/>
  <c r="F147" i="3"/>
  <c r="E147" i="3"/>
  <c r="F146" i="3"/>
  <c r="E146" i="3"/>
  <c r="F145" i="3"/>
  <c r="E145" i="3"/>
  <c r="F144" i="3"/>
  <c r="E144" i="3"/>
  <c r="F143" i="3"/>
  <c r="E143" i="3"/>
  <c r="D141" i="3"/>
  <c r="D140" i="3"/>
  <c r="C140" i="3"/>
  <c r="E140" i="3" s="1"/>
  <c r="F139" i="3"/>
  <c r="E139" i="3"/>
  <c r="F138" i="3"/>
  <c r="E138" i="3"/>
  <c r="D136" i="3"/>
  <c r="F136" i="3" s="1"/>
  <c r="C136" i="3"/>
  <c r="E136" i="3" s="1"/>
  <c r="D135" i="3"/>
  <c r="C135" i="3"/>
  <c r="E135" i="3" s="1"/>
  <c r="F134" i="3"/>
  <c r="E134" i="3"/>
  <c r="D133" i="3"/>
  <c r="F133" i="3" s="1"/>
  <c r="C133" i="3"/>
  <c r="E133" i="3" s="1"/>
  <c r="D132" i="3"/>
  <c r="F131" i="3"/>
  <c r="E131" i="3"/>
  <c r="F130" i="3"/>
  <c r="E130" i="3"/>
  <c r="F129" i="3"/>
  <c r="E129" i="3"/>
  <c r="E128" i="3"/>
  <c r="C128" i="3"/>
  <c r="F128" i="3" s="1"/>
  <c r="F127" i="3"/>
  <c r="E127" i="3"/>
  <c r="F126" i="3"/>
  <c r="E126" i="3"/>
  <c r="F125" i="3"/>
  <c r="E125" i="3"/>
  <c r="F124" i="3"/>
  <c r="E124" i="3"/>
  <c r="F123" i="3"/>
  <c r="E123" i="3"/>
  <c r="D121" i="3"/>
  <c r="F121" i="3" s="1"/>
  <c r="C121" i="3"/>
  <c r="F120" i="3"/>
  <c r="E120" i="3"/>
  <c r="F119" i="3"/>
  <c r="D119" i="3"/>
  <c r="C119" i="3"/>
  <c r="E119" i="3" s="1"/>
  <c r="F118" i="3"/>
  <c r="E118" i="3"/>
  <c r="D117" i="3"/>
  <c r="C117" i="3"/>
  <c r="F116" i="3"/>
  <c r="C116" i="3"/>
  <c r="E116" i="3" s="1"/>
  <c r="D115" i="3"/>
  <c r="C115" i="3"/>
  <c r="C114" i="3" s="1"/>
  <c r="F113" i="3"/>
  <c r="E113" i="3"/>
  <c r="D112" i="3"/>
  <c r="F112" i="3" s="1"/>
  <c r="C112" i="3"/>
  <c r="E112" i="3" s="1"/>
  <c r="D111" i="3"/>
  <c r="C111" i="3"/>
  <c r="F108" i="3"/>
  <c r="E108" i="3"/>
  <c r="E107" i="3"/>
  <c r="F106" i="3"/>
  <c r="E106" i="3"/>
  <c r="E105" i="3"/>
  <c r="D104" i="3"/>
  <c r="F104" i="3" s="1"/>
  <c r="C104" i="3"/>
  <c r="E104" i="3" s="1"/>
  <c r="D103" i="3"/>
  <c r="C103" i="3"/>
  <c r="C102" i="3" s="1"/>
  <c r="E102" i="3" s="1"/>
  <c r="D102" i="3"/>
  <c r="F102" i="3" s="1"/>
  <c r="E101" i="3"/>
  <c r="D100" i="3"/>
  <c r="C100" i="3"/>
  <c r="E100" i="3" s="1"/>
  <c r="E99" i="3"/>
  <c r="E98" i="3"/>
  <c r="D97" i="3"/>
  <c r="F96" i="3"/>
  <c r="E96" i="3"/>
  <c r="E95" i="3"/>
  <c r="E94" i="3"/>
  <c r="D94" i="3"/>
  <c r="F93" i="3"/>
  <c r="E93" i="3"/>
  <c r="E92" i="3"/>
  <c r="F91" i="3"/>
  <c r="E91" i="3"/>
  <c r="D90" i="3"/>
  <c r="F90" i="3" s="1"/>
  <c r="C90" i="3"/>
  <c r="E90" i="3" s="1"/>
  <c r="C89" i="3"/>
  <c r="E88" i="3"/>
  <c r="E87" i="3"/>
  <c r="D87" i="3"/>
  <c r="E86" i="3"/>
  <c r="D86" i="3"/>
  <c r="F85" i="3"/>
  <c r="E85" i="3"/>
  <c r="D84" i="3"/>
  <c r="C84" i="3"/>
  <c r="C83" i="3"/>
  <c r="C82" i="3"/>
  <c r="D81" i="3"/>
  <c r="D80" i="3"/>
  <c r="F78" i="3"/>
  <c r="E78" i="3"/>
  <c r="D77" i="3"/>
  <c r="F77" i="3" s="1"/>
  <c r="C77" i="3"/>
  <c r="E77" i="3" s="1"/>
  <c r="D76" i="3"/>
  <c r="C76" i="3"/>
  <c r="C75" i="3" s="1"/>
  <c r="E75" i="3" s="1"/>
  <c r="D75" i="3"/>
  <c r="F74" i="3"/>
  <c r="E74" i="3"/>
  <c r="F73" i="3"/>
  <c r="E73" i="3"/>
  <c r="F72" i="3"/>
  <c r="E72" i="3"/>
  <c r="D71" i="3"/>
  <c r="C71" i="3"/>
  <c r="C70" i="3" s="1"/>
  <c r="E70" i="3" s="1"/>
  <c r="D70" i="3"/>
  <c r="E69" i="3"/>
  <c r="F68" i="3"/>
  <c r="E68" i="3"/>
  <c r="F67" i="3"/>
  <c r="E67" i="3"/>
  <c r="D65" i="3"/>
  <c r="C65" i="3"/>
  <c r="C64" i="3"/>
  <c r="C63" i="3"/>
  <c r="F62" i="3"/>
  <c r="E62" i="3"/>
  <c r="F61" i="3"/>
  <c r="D61" i="3"/>
  <c r="C61" i="3"/>
  <c r="E61" i="3" s="1"/>
  <c r="D60" i="3"/>
  <c r="F60" i="3" s="1"/>
  <c r="C60" i="3"/>
  <c r="F59" i="3"/>
  <c r="E59" i="3"/>
  <c r="F58" i="3"/>
  <c r="D58" i="3"/>
  <c r="C58" i="3"/>
  <c r="E58" i="3" s="1"/>
  <c r="F57" i="3"/>
  <c r="E57" i="3"/>
  <c r="D56" i="3"/>
  <c r="F56" i="3" s="1"/>
  <c r="C56" i="3"/>
  <c r="F55" i="3"/>
  <c r="E55" i="3"/>
  <c r="F54" i="3"/>
  <c r="D54" i="3"/>
  <c r="C54" i="3"/>
  <c r="E54" i="3" s="1"/>
  <c r="D53" i="3"/>
  <c r="C53" i="3"/>
  <c r="C52" i="3"/>
  <c r="E51" i="3"/>
  <c r="D50" i="3"/>
  <c r="E49" i="3"/>
  <c r="E48" i="3"/>
  <c r="D48" i="3"/>
  <c r="F46" i="3"/>
  <c r="E46" i="3"/>
  <c r="D45" i="3"/>
  <c r="F45" i="3" s="1"/>
  <c r="C45" i="3"/>
  <c r="F44" i="3"/>
  <c r="E44" i="3"/>
  <c r="F43" i="3"/>
  <c r="D43" i="3"/>
  <c r="C43" i="3"/>
  <c r="E43" i="3" s="1"/>
  <c r="C42" i="3"/>
  <c r="F41" i="3"/>
  <c r="C41" i="3"/>
  <c r="E41" i="3" s="1"/>
  <c r="D40" i="3"/>
  <c r="C40" i="3"/>
  <c r="C37" i="3" s="1"/>
  <c r="E39" i="3"/>
  <c r="C39" i="3"/>
  <c r="F39" i="3" s="1"/>
  <c r="D38" i="3"/>
  <c r="C38" i="3"/>
  <c r="F36" i="3"/>
  <c r="C36" i="3"/>
  <c r="E36" i="3" s="1"/>
  <c r="D35" i="3"/>
  <c r="C35" i="3"/>
  <c r="E35" i="3" s="1"/>
  <c r="C34" i="3"/>
  <c r="F33" i="3"/>
  <c r="E33" i="3"/>
  <c r="D32" i="3"/>
  <c r="F32" i="3" s="1"/>
  <c r="C32" i="3"/>
  <c r="C26" i="3" s="1"/>
  <c r="E31" i="3"/>
  <c r="E30" i="3"/>
  <c r="D30" i="3"/>
  <c r="F29" i="3"/>
  <c r="E29" i="3"/>
  <c r="D28" i="3"/>
  <c r="C28" i="3"/>
  <c r="F27" i="3"/>
  <c r="E27" i="3"/>
  <c r="F25" i="3"/>
  <c r="E25" i="3"/>
  <c r="F24" i="3"/>
  <c r="E24" i="3"/>
  <c r="F23" i="3"/>
  <c r="E23" i="3"/>
  <c r="F22" i="3"/>
  <c r="E22" i="3"/>
  <c r="F21" i="3"/>
  <c r="D21" i="3"/>
  <c r="C21" i="3"/>
  <c r="E21" i="3" s="1"/>
  <c r="D20" i="3"/>
  <c r="F20" i="3" s="1"/>
  <c r="C20" i="3"/>
  <c r="F19" i="3"/>
  <c r="E19" i="3"/>
  <c r="F18" i="3"/>
  <c r="E18" i="3"/>
  <c r="F17" i="3"/>
  <c r="E17" i="3"/>
  <c r="F16" i="3"/>
  <c r="C16" i="3"/>
  <c r="E16" i="3" s="1"/>
  <c r="D15" i="3"/>
  <c r="C15" i="3"/>
  <c r="C14" i="3" s="1"/>
  <c r="D14" i="3"/>
  <c r="F18" i="2"/>
  <c r="E18" i="2"/>
  <c r="D17" i="2"/>
  <c r="F17" i="2" s="1"/>
  <c r="C17" i="2"/>
  <c r="E17" i="2" s="1"/>
  <c r="D16" i="2"/>
  <c r="F16" i="2" s="1"/>
  <c r="C16" i="2"/>
  <c r="E16" i="2" s="1"/>
  <c r="D15" i="2"/>
  <c r="D10" i="2" s="1"/>
  <c r="D4" i="2" s="1"/>
  <c r="C15" i="2"/>
  <c r="E15" i="2" s="1"/>
  <c r="F14" i="2"/>
  <c r="E14" i="2"/>
  <c r="D13" i="2"/>
  <c r="F13" i="2" s="1"/>
  <c r="C13" i="2"/>
  <c r="E13" i="2" s="1"/>
  <c r="D12" i="2"/>
  <c r="F12" i="2" s="1"/>
  <c r="C12" i="2"/>
  <c r="E12" i="2" s="1"/>
  <c r="D11" i="2"/>
  <c r="F11" i="2" s="1"/>
  <c r="C11" i="2"/>
  <c r="E11" i="2" s="1"/>
  <c r="C10" i="2"/>
  <c r="E10" i="2" s="1"/>
  <c r="F9" i="2"/>
  <c r="E9" i="2"/>
  <c r="D8" i="2"/>
  <c r="F8" i="2" s="1"/>
  <c r="C8" i="2"/>
  <c r="E8" i="2" s="1"/>
  <c r="F7" i="2"/>
  <c r="E7" i="2"/>
  <c r="D6" i="2"/>
  <c r="F6" i="2" s="1"/>
  <c r="C6" i="2"/>
  <c r="E6" i="2" s="1"/>
  <c r="D5" i="2"/>
  <c r="F5" i="2" s="1"/>
  <c r="C5" i="2"/>
  <c r="E5" i="2" s="1"/>
  <c r="C4" i="2"/>
  <c r="E14" i="3" l="1"/>
  <c r="C168" i="3"/>
  <c r="E169" i="3"/>
  <c r="F14" i="3"/>
  <c r="E15" i="3"/>
  <c r="F28" i="3"/>
  <c r="D26" i="3"/>
  <c r="F38" i="3"/>
  <c r="D37" i="3"/>
  <c r="F53" i="3"/>
  <c r="E71" i="3"/>
  <c r="E76" i="3"/>
  <c r="E82" i="3"/>
  <c r="F82" i="3"/>
  <c r="C81" i="3"/>
  <c r="F84" i="3"/>
  <c r="D83" i="3"/>
  <c r="E97" i="3"/>
  <c r="D89" i="3"/>
  <c r="E111" i="3"/>
  <c r="E115" i="3"/>
  <c r="D114" i="3"/>
  <c r="F117" i="3"/>
  <c r="E148" i="3"/>
  <c r="E159" i="3"/>
  <c r="E177" i="3"/>
  <c r="E40" i="3"/>
  <c r="D42" i="3"/>
  <c r="F42" i="3" s="1"/>
  <c r="E50" i="3"/>
  <c r="D47" i="3"/>
  <c r="E47" i="3" s="1"/>
  <c r="F65" i="3"/>
  <c r="D64" i="3"/>
  <c r="F70" i="3"/>
  <c r="F75" i="3"/>
  <c r="E83" i="3"/>
  <c r="E103" i="3"/>
  <c r="F141" i="3"/>
  <c r="F158" i="3"/>
  <c r="E184" i="3"/>
  <c r="D183" i="3"/>
  <c r="E183" i="3" s="1"/>
  <c r="F15" i="3"/>
  <c r="E20" i="3"/>
  <c r="E28" i="3"/>
  <c r="E26" i="3"/>
  <c r="E32" i="3"/>
  <c r="F35" i="3"/>
  <c r="E38" i="3"/>
  <c r="F40" i="3"/>
  <c r="E42" i="3"/>
  <c r="E45" i="3"/>
  <c r="E53" i="3"/>
  <c r="E56" i="3"/>
  <c r="E60" i="3"/>
  <c r="E65" i="3"/>
  <c r="F71" i="3"/>
  <c r="F76" i="3"/>
  <c r="E84" i="3"/>
  <c r="F103" i="3"/>
  <c r="F111" i="3"/>
  <c r="F115" i="3"/>
  <c r="E117" i="3"/>
  <c r="E121" i="3"/>
  <c r="F135" i="3"/>
  <c r="F140" i="3"/>
  <c r="F148" i="3"/>
  <c r="F159" i="3"/>
  <c r="F166" i="3"/>
  <c r="F169" i="3"/>
  <c r="F177" i="3"/>
  <c r="F15" i="2"/>
  <c r="G954" i="1"/>
  <c r="F954" i="1"/>
  <c r="F953" i="1"/>
  <c r="F952" i="1" s="1"/>
  <c r="F951" i="1"/>
  <c r="F950" i="1" s="1"/>
  <c r="F949" i="1" s="1"/>
  <c r="F948" i="1" s="1"/>
  <c r="F947" i="1" s="1"/>
  <c r="G946" i="1"/>
  <c r="F946" i="1"/>
  <c r="F945" i="1" s="1"/>
  <c r="G944" i="1"/>
  <c r="F944" i="1"/>
  <c r="F943" i="1"/>
  <c r="G942" i="1"/>
  <c r="F942" i="1"/>
  <c r="F941" i="1" s="1"/>
  <c r="F940" i="1"/>
  <c r="F939" i="1" s="1"/>
  <c r="F938" i="1" s="1"/>
  <c r="F937" i="1" s="1"/>
  <c r="G936" i="1"/>
  <c r="F936" i="1"/>
  <c r="F935" i="1"/>
  <c r="F934" i="1" s="1"/>
  <c r="F933" i="1" s="1"/>
  <c r="F932" i="1" s="1"/>
  <c r="G931" i="1"/>
  <c r="F931" i="1"/>
  <c r="H931" i="1" s="1"/>
  <c r="G930" i="1"/>
  <c r="F930" i="1"/>
  <c r="F929" i="1" s="1"/>
  <c r="F928" i="1" s="1"/>
  <c r="F927" i="1" s="1"/>
  <c r="G926" i="1"/>
  <c r="F926" i="1"/>
  <c r="F925" i="1"/>
  <c r="F924" i="1" s="1"/>
  <c r="F920" i="1" s="1"/>
  <c r="F919" i="1" s="1"/>
  <c r="G923" i="1"/>
  <c r="F923" i="1"/>
  <c r="H923" i="1" s="1"/>
  <c r="G922" i="1"/>
  <c r="F922" i="1"/>
  <c r="F921" i="1" s="1"/>
  <c r="G918" i="1"/>
  <c r="F918" i="1"/>
  <c r="F917" i="1"/>
  <c r="F916" i="1" s="1"/>
  <c r="F915" i="1"/>
  <c r="F914" i="1" s="1"/>
  <c r="G912" i="1"/>
  <c r="F912" i="1"/>
  <c r="F911" i="1" s="1"/>
  <c r="F910" i="1"/>
  <c r="G909" i="1"/>
  <c r="I909" i="1" s="1"/>
  <c r="F909" i="1"/>
  <c r="G908" i="1"/>
  <c r="F908" i="1"/>
  <c r="F907" i="1"/>
  <c r="G901" i="1"/>
  <c r="F901" i="1"/>
  <c r="H901" i="1" s="1"/>
  <c r="G900" i="1"/>
  <c r="F900" i="1"/>
  <c r="F899" i="1" s="1"/>
  <c r="F898" i="1" s="1"/>
  <c r="F897" i="1" s="1"/>
  <c r="F896" i="1"/>
  <c r="G895" i="1"/>
  <c r="F895" i="1"/>
  <c r="F894" i="1" s="1"/>
  <c r="G893" i="1"/>
  <c r="F893" i="1"/>
  <c r="F892" i="1"/>
  <c r="G886" i="1"/>
  <c r="F886" i="1"/>
  <c r="H886" i="1" s="1"/>
  <c r="G885" i="1"/>
  <c r="F885" i="1"/>
  <c r="F882" i="1" s="1"/>
  <c r="F881" i="1" s="1"/>
  <c r="G884" i="1"/>
  <c r="I884" i="1" s="1"/>
  <c r="F884" i="1"/>
  <c r="G883" i="1"/>
  <c r="F883" i="1"/>
  <c r="G880" i="1"/>
  <c r="F880" i="1"/>
  <c r="H880" i="1" s="1"/>
  <c r="G879" i="1"/>
  <c r="F879" i="1"/>
  <c r="F878" i="1" s="1"/>
  <c r="F877" i="1" s="1"/>
  <c r="F876" i="1" s="1"/>
  <c r="G875" i="1"/>
  <c r="F875" i="1"/>
  <c r="F874" i="1"/>
  <c r="F873" i="1" s="1"/>
  <c r="F872" i="1" s="1"/>
  <c r="F871" i="1" s="1"/>
  <c r="G869" i="1"/>
  <c r="I869" i="1" s="1"/>
  <c r="F869" i="1"/>
  <c r="G868" i="1"/>
  <c r="F868" i="1"/>
  <c r="F867" i="1" s="1"/>
  <c r="G867" i="1"/>
  <c r="G866" i="1" s="1"/>
  <c r="G865" i="1" s="1"/>
  <c r="F866" i="1"/>
  <c r="F865" i="1" s="1"/>
  <c r="G864" i="1"/>
  <c r="F864" i="1"/>
  <c r="F863" i="1" s="1"/>
  <c r="G863" i="1"/>
  <c r="G862" i="1" s="1"/>
  <c r="G861" i="1" s="1"/>
  <c r="F862" i="1"/>
  <c r="F861" i="1" s="1"/>
  <c r="G860" i="1"/>
  <c r="G859" i="1"/>
  <c r="I859" i="1" s="1"/>
  <c r="F859" i="1"/>
  <c r="G858" i="1"/>
  <c r="F858" i="1"/>
  <c r="F857" i="1" s="1"/>
  <c r="G857" i="1"/>
  <c r="F856" i="1"/>
  <c r="F855" i="1" s="1"/>
  <c r="G854" i="1"/>
  <c r="F854" i="1"/>
  <c r="F853" i="1" s="1"/>
  <c r="G853" i="1"/>
  <c r="F852" i="1"/>
  <c r="F851" i="1" s="1"/>
  <c r="G847" i="1"/>
  <c r="F847" i="1"/>
  <c r="F846" i="1" s="1"/>
  <c r="G846" i="1"/>
  <c r="G845" i="1"/>
  <c r="G844" i="1" s="1"/>
  <c r="G843" i="1" s="1"/>
  <c r="G842" i="1" s="1"/>
  <c r="G841" i="1" s="1"/>
  <c r="G839" i="1"/>
  <c r="I839" i="1" s="1"/>
  <c r="F839" i="1"/>
  <c r="G838" i="1"/>
  <c r="F838" i="1"/>
  <c r="F837" i="1" s="1"/>
  <c r="G837" i="1"/>
  <c r="G836" i="1" s="1"/>
  <c r="G835" i="1" s="1"/>
  <c r="F836" i="1"/>
  <c r="F835" i="1" s="1"/>
  <c r="G834" i="1"/>
  <c r="G833" i="1"/>
  <c r="I833" i="1" s="1"/>
  <c r="F833" i="1"/>
  <c r="G832" i="1"/>
  <c r="F832" i="1"/>
  <c r="G831" i="1"/>
  <c r="I831" i="1" s="1"/>
  <c r="F831" i="1"/>
  <c r="G830" i="1"/>
  <c r="F830" i="1"/>
  <c r="F829" i="1" s="1"/>
  <c r="G829" i="1"/>
  <c r="G828" i="1" s="1"/>
  <c r="F828" i="1"/>
  <c r="G827" i="1"/>
  <c r="F827" i="1"/>
  <c r="H827" i="1" s="1"/>
  <c r="G826" i="1"/>
  <c r="F826" i="1"/>
  <c r="F825" i="1" s="1"/>
  <c r="H825" i="1" s="1"/>
  <c r="G825" i="1"/>
  <c r="G824" i="1"/>
  <c r="F824" i="1"/>
  <c r="F823" i="1" s="1"/>
  <c r="G823" i="1"/>
  <c r="F822" i="1"/>
  <c r="G818" i="1"/>
  <c r="F818" i="1"/>
  <c r="F817" i="1" s="1"/>
  <c r="H817" i="1" s="1"/>
  <c r="G817" i="1"/>
  <c r="G816" i="1"/>
  <c r="F816" i="1"/>
  <c r="F815" i="1" s="1"/>
  <c r="G815" i="1"/>
  <c r="I815" i="1" s="1"/>
  <c r="G814" i="1"/>
  <c r="F814" i="1"/>
  <c r="F813" i="1" s="1"/>
  <c r="G813" i="1"/>
  <c r="G812" i="1"/>
  <c r="G811" i="1"/>
  <c r="G807" i="1"/>
  <c r="F807" i="1"/>
  <c r="H807" i="1" s="1"/>
  <c r="G806" i="1"/>
  <c r="F806" i="1"/>
  <c r="F805" i="1" s="1"/>
  <c r="G805" i="1"/>
  <c r="G804" i="1"/>
  <c r="G803" i="1" s="1"/>
  <c r="G802" i="1"/>
  <c r="F802" i="1"/>
  <c r="F801" i="1" s="1"/>
  <c r="G801" i="1"/>
  <c r="G800" i="1"/>
  <c r="G799" i="1"/>
  <c r="G798" i="1" s="1"/>
  <c r="G797" i="1" s="1"/>
  <c r="G796" i="1"/>
  <c r="F796" i="1"/>
  <c r="F795" i="1" s="1"/>
  <c r="G795" i="1"/>
  <c r="G794" i="1" s="1"/>
  <c r="F794" i="1"/>
  <c r="F793" i="1" s="1"/>
  <c r="G793" i="1"/>
  <c r="G792" i="1" s="1"/>
  <c r="F792" i="1"/>
  <c r="G791" i="1"/>
  <c r="F791" i="1"/>
  <c r="H791" i="1" s="1"/>
  <c r="G790" i="1"/>
  <c r="F790" i="1"/>
  <c r="F789" i="1" s="1"/>
  <c r="H789" i="1" s="1"/>
  <c r="G789" i="1"/>
  <c r="G788" i="1"/>
  <c r="F788" i="1"/>
  <c r="F787" i="1" s="1"/>
  <c r="G787" i="1"/>
  <c r="F786" i="1"/>
  <c r="G783" i="1"/>
  <c r="I783" i="1" s="1"/>
  <c r="F783" i="1"/>
  <c r="G782" i="1"/>
  <c r="F782" i="1"/>
  <c r="F781" i="1" s="1"/>
  <c r="G781" i="1"/>
  <c r="G780" i="1" s="1"/>
  <c r="G779" i="1" s="1"/>
  <c r="F780" i="1"/>
  <c r="F779" i="1" s="1"/>
  <c r="H779" i="1" s="1"/>
  <c r="G777" i="1"/>
  <c r="I777" i="1" s="1"/>
  <c r="F777" i="1"/>
  <c r="G776" i="1"/>
  <c r="F776" i="1"/>
  <c r="F775" i="1" s="1"/>
  <c r="G775" i="1"/>
  <c r="I775" i="1" s="1"/>
  <c r="G774" i="1"/>
  <c r="F774" i="1"/>
  <c r="F773" i="1" s="1"/>
  <c r="G773" i="1"/>
  <c r="G772" i="1"/>
  <c r="G771" i="1"/>
  <c r="I771" i="1" s="1"/>
  <c r="F771" i="1"/>
  <c r="G770" i="1"/>
  <c r="F770" i="1"/>
  <c r="F769" i="1" s="1"/>
  <c r="G769" i="1"/>
  <c r="G767" i="1"/>
  <c r="F767" i="1"/>
  <c r="H767" i="1" s="1"/>
  <c r="G766" i="1"/>
  <c r="F766" i="1"/>
  <c r="F765" i="1" s="1"/>
  <c r="F764" i="1" s="1"/>
  <c r="G762" i="1"/>
  <c r="I762" i="1" s="1"/>
  <c r="F762" i="1"/>
  <c r="G761" i="1"/>
  <c r="F761" i="1"/>
  <c r="F760" i="1"/>
  <c r="G759" i="1"/>
  <c r="F759" i="1"/>
  <c r="F758" i="1" s="1"/>
  <c r="F757" i="1" s="1"/>
  <c r="G756" i="1"/>
  <c r="I756" i="1" s="1"/>
  <c r="F756" i="1"/>
  <c r="G755" i="1"/>
  <c r="F755" i="1"/>
  <c r="F754" i="1"/>
  <c r="G752" i="1"/>
  <c r="F752" i="1"/>
  <c r="H752" i="1" s="1"/>
  <c r="G751" i="1"/>
  <c r="F751" i="1"/>
  <c r="F750" i="1" s="1"/>
  <c r="F749" i="1"/>
  <c r="G744" i="1"/>
  <c r="F744" i="1"/>
  <c r="F743" i="1"/>
  <c r="G742" i="1"/>
  <c r="F742" i="1"/>
  <c r="F741" i="1" s="1"/>
  <c r="F740" i="1"/>
  <c r="F739" i="1" s="1"/>
  <c r="G738" i="1"/>
  <c r="F738" i="1"/>
  <c r="F737" i="1"/>
  <c r="F736" i="1" s="1"/>
  <c r="G735" i="1"/>
  <c r="F735" i="1"/>
  <c r="H735" i="1" s="1"/>
  <c r="G734" i="1"/>
  <c r="F734" i="1"/>
  <c r="F733" i="1" s="1"/>
  <c r="F732" i="1" s="1"/>
  <c r="F731" i="1" s="1"/>
  <c r="F730" i="1" s="1"/>
  <c r="G729" i="1"/>
  <c r="I729" i="1" s="1"/>
  <c r="F729" i="1"/>
  <c r="G728" i="1"/>
  <c r="F728" i="1"/>
  <c r="F727" i="1"/>
  <c r="F726" i="1" s="1"/>
  <c r="F725" i="1"/>
  <c r="F724" i="1" s="1"/>
  <c r="G723" i="1"/>
  <c r="F723" i="1"/>
  <c r="H723" i="1" s="1"/>
  <c r="G722" i="1"/>
  <c r="F722" i="1"/>
  <c r="G721" i="1"/>
  <c r="I721" i="1" s="1"/>
  <c r="F721" i="1"/>
  <c r="G720" i="1"/>
  <c r="I720" i="1" s="1"/>
  <c r="F720" i="1"/>
  <c r="G719" i="1"/>
  <c r="F719" i="1"/>
  <c r="H719" i="1" s="1"/>
  <c r="G718" i="1"/>
  <c r="F718" i="1"/>
  <c r="F717" i="1" s="1"/>
  <c r="F716" i="1" s="1"/>
  <c r="F715" i="1" s="1"/>
  <c r="G714" i="1"/>
  <c r="F714" i="1"/>
  <c r="F713" i="1"/>
  <c r="F712" i="1" s="1"/>
  <c r="F711" i="1" s="1"/>
  <c r="F710" i="1" s="1"/>
  <c r="F709" i="1"/>
  <c r="F708" i="1" s="1"/>
  <c r="G707" i="1"/>
  <c r="F707" i="1"/>
  <c r="H707" i="1" s="1"/>
  <c r="G706" i="1"/>
  <c r="F706" i="1"/>
  <c r="G705" i="1"/>
  <c r="I705" i="1" s="1"/>
  <c r="F705" i="1"/>
  <c r="G704" i="1"/>
  <c r="F704" i="1"/>
  <c r="F703" i="1"/>
  <c r="G702" i="1"/>
  <c r="F702" i="1"/>
  <c r="F701" i="1" s="1"/>
  <c r="F698" i="1" s="1"/>
  <c r="G700" i="1"/>
  <c r="F700" i="1"/>
  <c r="F699" i="1"/>
  <c r="F697" i="1"/>
  <c r="F696" i="1" s="1"/>
  <c r="F695" i="1" s="1"/>
  <c r="G694" i="1"/>
  <c r="F694" i="1"/>
  <c r="F693" i="1" s="1"/>
  <c r="F692" i="1"/>
  <c r="F691" i="1" s="1"/>
  <c r="F690" i="1" s="1"/>
  <c r="G689" i="1"/>
  <c r="I689" i="1" s="1"/>
  <c r="F689" i="1"/>
  <c r="G688" i="1"/>
  <c r="F688" i="1"/>
  <c r="F687" i="1"/>
  <c r="G686" i="1"/>
  <c r="F686" i="1"/>
  <c r="F685" i="1" s="1"/>
  <c r="F684" i="1" s="1"/>
  <c r="F683" i="1" s="1"/>
  <c r="F682" i="1"/>
  <c r="G680" i="1"/>
  <c r="F680" i="1"/>
  <c r="F679" i="1"/>
  <c r="F678" i="1" s="1"/>
  <c r="G677" i="1"/>
  <c r="F677" i="1"/>
  <c r="H677" i="1" s="1"/>
  <c r="G676" i="1"/>
  <c r="F676" i="1"/>
  <c r="F675" i="1" s="1"/>
  <c r="F674" i="1" s="1"/>
  <c r="F673" i="1" s="1"/>
  <c r="G671" i="1"/>
  <c r="F671" i="1"/>
  <c r="H671" i="1" s="1"/>
  <c r="G670" i="1"/>
  <c r="F670" i="1"/>
  <c r="F669" i="1" s="1"/>
  <c r="F668" i="1" s="1"/>
  <c r="F667" i="1" s="1"/>
  <c r="G666" i="1"/>
  <c r="F666" i="1"/>
  <c r="F665" i="1"/>
  <c r="F664" i="1" s="1"/>
  <c r="F660" i="1" s="1"/>
  <c r="F659" i="1" s="1"/>
  <c r="G663" i="1"/>
  <c r="F663" i="1"/>
  <c r="H663" i="1" s="1"/>
  <c r="G662" i="1"/>
  <c r="F662" i="1"/>
  <c r="F661" i="1" s="1"/>
  <c r="G658" i="1"/>
  <c r="F658" i="1"/>
  <c r="F657" i="1"/>
  <c r="F656" i="1" s="1"/>
  <c r="F655" i="1"/>
  <c r="F654" i="1" s="1"/>
  <c r="G652" i="1"/>
  <c r="F652" i="1"/>
  <c r="F651" i="1" s="1"/>
  <c r="F650" i="1"/>
  <c r="F649" i="1" s="1"/>
  <c r="G648" i="1"/>
  <c r="F648" i="1"/>
  <c r="F647" i="1"/>
  <c r="F646" i="1" s="1"/>
  <c r="F645" i="1"/>
  <c r="G644" i="1"/>
  <c r="F644" i="1"/>
  <c r="F643" i="1" s="1"/>
  <c r="F642" i="1" s="1"/>
  <c r="F641" i="1" s="1"/>
  <c r="F640" i="1" s="1"/>
  <c r="F639" i="1" s="1"/>
  <c r="G637" i="1"/>
  <c r="I637" i="1" s="1"/>
  <c r="F637" i="1"/>
  <c r="G636" i="1"/>
  <c r="F636" i="1"/>
  <c r="F635" i="1"/>
  <c r="F634" i="1" s="1"/>
  <c r="F633" i="1" s="1"/>
  <c r="G632" i="1"/>
  <c r="F632" i="1"/>
  <c r="F631" i="1" s="1"/>
  <c r="F630" i="1"/>
  <c r="G629" i="1"/>
  <c r="I629" i="1" s="1"/>
  <c r="F629" i="1"/>
  <c r="G628" i="1"/>
  <c r="F628" i="1"/>
  <c r="F627" i="1"/>
  <c r="G626" i="1"/>
  <c r="F626" i="1"/>
  <c r="F625" i="1" s="1"/>
  <c r="F624" i="1"/>
  <c r="F623" i="1" s="1"/>
  <c r="F622" i="1" s="1"/>
  <c r="G621" i="1"/>
  <c r="I621" i="1" s="1"/>
  <c r="F621" i="1"/>
  <c r="G620" i="1"/>
  <c r="F620" i="1"/>
  <c r="F619" i="1"/>
  <c r="F618" i="1" s="1"/>
  <c r="F617" i="1" s="1"/>
  <c r="F616" i="1" s="1"/>
  <c r="G615" i="1"/>
  <c r="F615" i="1"/>
  <c r="H615" i="1" s="1"/>
  <c r="G614" i="1"/>
  <c r="F614" i="1"/>
  <c r="F613" i="1" s="1"/>
  <c r="F612" i="1" s="1"/>
  <c r="F611" i="1" s="1"/>
  <c r="G610" i="1"/>
  <c r="F610" i="1"/>
  <c r="F609" i="1"/>
  <c r="F608" i="1" s="1"/>
  <c r="F607" i="1" s="1"/>
  <c r="G606" i="1"/>
  <c r="F606" i="1"/>
  <c r="F605" i="1" s="1"/>
  <c r="F604" i="1"/>
  <c r="G603" i="1"/>
  <c r="I603" i="1" s="1"/>
  <c r="F603" i="1"/>
  <c r="G602" i="1"/>
  <c r="F602" i="1"/>
  <c r="F601" i="1"/>
  <c r="G600" i="1"/>
  <c r="F600" i="1"/>
  <c r="F599" i="1" s="1"/>
  <c r="F598" i="1"/>
  <c r="F597" i="1" s="1"/>
  <c r="G595" i="1"/>
  <c r="I595" i="1" s="1"/>
  <c r="F595" i="1"/>
  <c r="G594" i="1"/>
  <c r="F594" i="1"/>
  <c r="F593" i="1"/>
  <c r="F592" i="1" s="1"/>
  <c r="F591" i="1" s="1"/>
  <c r="G590" i="1"/>
  <c r="F590" i="1"/>
  <c r="F589" i="1" s="1"/>
  <c r="F588" i="1"/>
  <c r="F587" i="1" s="1"/>
  <c r="G586" i="1"/>
  <c r="F586" i="1"/>
  <c r="F585" i="1"/>
  <c r="F584" i="1" s="1"/>
  <c r="F583" i="1"/>
  <c r="G582" i="1"/>
  <c r="F582" i="1"/>
  <c r="F581" i="1" s="1"/>
  <c r="F580" i="1" s="1"/>
  <c r="F579" i="1" s="1"/>
  <c r="F578" i="1"/>
  <c r="G576" i="1"/>
  <c r="F576" i="1"/>
  <c r="F575" i="1"/>
  <c r="F574" i="1" s="1"/>
  <c r="G573" i="1"/>
  <c r="F573" i="1"/>
  <c r="H573" i="1" s="1"/>
  <c r="G572" i="1"/>
  <c r="F572" i="1"/>
  <c r="F571" i="1" s="1"/>
  <c r="G570" i="1"/>
  <c r="F570" i="1"/>
  <c r="F569" i="1"/>
  <c r="F568" i="1" s="1"/>
  <c r="G567" i="1"/>
  <c r="F567" i="1"/>
  <c r="H567" i="1" s="1"/>
  <c r="G566" i="1"/>
  <c r="F566" i="1"/>
  <c r="F565" i="1" s="1"/>
  <c r="F564" i="1" s="1"/>
  <c r="G563" i="1"/>
  <c r="I563" i="1" s="1"/>
  <c r="F563" i="1"/>
  <c r="G562" i="1"/>
  <c r="F562" i="1"/>
  <c r="F561" i="1"/>
  <c r="F560" i="1" s="1"/>
  <c r="G559" i="1"/>
  <c r="F559" i="1"/>
  <c r="H559" i="1" s="1"/>
  <c r="G558" i="1"/>
  <c r="F558" i="1"/>
  <c r="F557" i="1" s="1"/>
  <c r="G556" i="1"/>
  <c r="F556" i="1"/>
  <c r="F555" i="1"/>
  <c r="F554" i="1" s="1"/>
  <c r="G553" i="1"/>
  <c r="F553" i="1"/>
  <c r="H553" i="1" s="1"/>
  <c r="G552" i="1"/>
  <c r="F552" i="1"/>
  <c r="F551" i="1" s="1"/>
  <c r="G550" i="1"/>
  <c r="F550" i="1"/>
  <c r="F549" i="1"/>
  <c r="F548" i="1" s="1"/>
  <c r="G547" i="1"/>
  <c r="F547" i="1"/>
  <c r="H547" i="1" s="1"/>
  <c r="G546" i="1"/>
  <c r="F546" i="1"/>
  <c r="F545" i="1" s="1"/>
  <c r="F544" i="1"/>
  <c r="F543" i="1" s="1"/>
  <c r="F542" i="1" s="1"/>
  <c r="G540" i="1"/>
  <c r="F540" i="1"/>
  <c r="F539" i="1"/>
  <c r="F538" i="1" s="1"/>
  <c r="F537" i="1" s="1"/>
  <c r="F536" i="1" s="1"/>
  <c r="G535" i="1"/>
  <c r="I535" i="1" s="1"/>
  <c r="F535" i="1"/>
  <c r="F534" i="1"/>
  <c r="F533" i="1" s="1"/>
  <c r="F532" i="1" s="1"/>
  <c r="F531" i="1" s="1"/>
  <c r="F530" i="1" s="1"/>
  <c r="G529" i="1"/>
  <c r="F529" i="1"/>
  <c r="F528" i="1" s="1"/>
  <c r="F527" i="1" s="1"/>
  <c r="F526" i="1" s="1"/>
  <c r="F525" i="1"/>
  <c r="G524" i="1"/>
  <c r="I524" i="1" s="1"/>
  <c r="F524" i="1"/>
  <c r="G523" i="1"/>
  <c r="I523" i="1" s="1"/>
  <c r="F523" i="1"/>
  <c r="F522" i="1"/>
  <c r="G521" i="1"/>
  <c r="F521" i="1"/>
  <c r="F520" i="1" s="1"/>
  <c r="F519" i="1"/>
  <c r="F518" i="1" s="1"/>
  <c r="F517" i="1" s="1"/>
  <c r="G516" i="1"/>
  <c r="I516" i="1" s="1"/>
  <c r="F516" i="1"/>
  <c r="G515" i="1"/>
  <c r="I515" i="1" s="1"/>
  <c r="F515" i="1"/>
  <c r="F514" i="1"/>
  <c r="F513" i="1" s="1"/>
  <c r="F512" i="1" s="1"/>
  <c r="G510" i="1"/>
  <c r="F510" i="1"/>
  <c r="H510" i="1" s="1"/>
  <c r="G509" i="1"/>
  <c r="F509" i="1"/>
  <c r="F508" i="1" s="1"/>
  <c r="F504" i="1" s="1"/>
  <c r="G507" i="1"/>
  <c r="I507" i="1" s="1"/>
  <c r="F507" i="1"/>
  <c r="G506" i="1"/>
  <c r="I506" i="1" s="1"/>
  <c r="F506" i="1"/>
  <c r="G505" i="1"/>
  <c r="I505" i="1" s="1"/>
  <c r="F505" i="1"/>
  <c r="G503" i="1"/>
  <c r="F503" i="1"/>
  <c r="H503" i="1" s="1"/>
  <c r="G502" i="1"/>
  <c r="F502" i="1"/>
  <c r="H502" i="1" s="1"/>
  <c r="G501" i="1"/>
  <c r="F501" i="1"/>
  <c r="H501" i="1" s="1"/>
  <c r="G500" i="1"/>
  <c r="F500" i="1"/>
  <c r="H500" i="1" s="1"/>
  <c r="G499" i="1"/>
  <c r="F499" i="1"/>
  <c r="H499" i="1" s="1"/>
  <c r="G498" i="1"/>
  <c r="F498" i="1"/>
  <c r="H498" i="1" s="1"/>
  <c r="G497" i="1"/>
  <c r="F497" i="1"/>
  <c r="H497" i="1" s="1"/>
  <c r="G496" i="1"/>
  <c r="F496" i="1"/>
  <c r="H496" i="1" s="1"/>
  <c r="G495" i="1"/>
  <c r="F495" i="1"/>
  <c r="H495" i="1" s="1"/>
  <c r="G494" i="1"/>
  <c r="F494" i="1"/>
  <c r="G489" i="1"/>
  <c r="F489" i="1"/>
  <c r="H489" i="1" s="1"/>
  <c r="G488" i="1"/>
  <c r="F488" i="1"/>
  <c r="H488" i="1" s="1"/>
  <c r="G487" i="1"/>
  <c r="F487" i="1"/>
  <c r="H487" i="1" s="1"/>
  <c r="G486" i="1"/>
  <c r="F486" i="1"/>
  <c r="H486" i="1" s="1"/>
  <c r="G485" i="1"/>
  <c r="F485" i="1"/>
  <c r="H485" i="1" s="1"/>
  <c r="G484" i="1"/>
  <c r="F484" i="1"/>
  <c r="H484" i="1" s="1"/>
  <c r="G483" i="1"/>
  <c r="F483" i="1"/>
  <c r="H483" i="1" s="1"/>
  <c r="G482" i="1"/>
  <c r="F482" i="1"/>
  <c r="H482" i="1" s="1"/>
  <c r="G481" i="1"/>
  <c r="F481" i="1"/>
  <c r="H481" i="1" s="1"/>
  <c r="G480" i="1"/>
  <c r="F480" i="1"/>
  <c r="H480" i="1" s="1"/>
  <c r="G479" i="1"/>
  <c r="F479" i="1"/>
  <c r="H479" i="1" s="1"/>
  <c r="G478" i="1"/>
  <c r="F478" i="1"/>
  <c r="H478" i="1" s="1"/>
  <c r="G477" i="1"/>
  <c r="F477" i="1"/>
  <c r="H477" i="1" s="1"/>
  <c r="G476" i="1"/>
  <c r="F476" i="1"/>
  <c r="H476" i="1" s="1"/>
  <c r="G475" i="1"/>
  <c r="F475" i="1"/>
  <c r="H475" i="1" s="1"/>
  <c r="G474" i="1"/>
  <c r="F474" i="1"/>
  <c r="H474" i="1" s="1"/>
  <c r="G473" i="1"/>
  <c r="F473" i="1"/>
  <c r="H473" i="1" s="1"/>
  <c r="G472" i="1"/>
  <c r="F472" i="1"/>
  <c r="H472" i="1" s="1"/>
  <c r="G471" i="1"/>
  <c r="F471" i="1"/>
  <c r="H471" i="1" s="1"/>
  <c r="G470" i="1"/>
  <c r="F470" i="1"/>
  <c r="H470" i="1" s="1"/>
  <c r="G469" i="1"/>
  <c r="F469" i="1"/>
  <c r="H469" i="1" s="1"/>
  <c r="G468" i="1"/>
  <c r="F468" i="1"/>
  <c r="H468" i="1" s="1"/>
  <c r="G467" i="1"/>
  <c r="F467" i="1"/>
  <c r="H467" i="1" s="1"/>
  <c r="G466" i="1"/>
  <c r="F466" i="1"/>
  <c r="H466" i="1" s="1"/>
  <c r="G465" i="1"/>
  <c r="F465" i="1"/>
  <c r="H465" i="1" s="1"/>
  <c r="G464" i="1"/>
  <c r="F464" i="1"/>
  <c r="H464" i="1" s="1"/>
  <c r="G463" i="1"/>
  <c r="F463" i="1"/>
  <c r="H463" i="1" s="1"/>
  <c r="G462" i="1"/>
  <c r="F462" i="1"/>
  <c r="H462" i="1" s="1"/>
  <c r="G461" i="1"/>
  <c r="F461" i="1"/>
  <c r="H461" i="1" s="1"/>
  <c r="G460" i="1"/>
  <c r="F460" i="1"/>
  <c r="H460" i="1" s="1"/>
  <c r="G459" i="1"/>
  <c r="F459" i="1"/>
  <c r="H459" i="1" s="1"/>
  <c r="G458" i="1"/>
  <c r="F458" i="1"/>
  <c r="H458" i="1" s="1"/>
  <c r="G457" i="1"/>
  <c r="F457" i="1"/>
  <c r="H457" i="1" s="1"/>
  <c r="G456" i="1"/>
  <c r="F456" i="1"/>
  <c r="H456" i="1" s="1"/>
  <c r="G455" i="1"/>
  <c r="F455" i="1"/>
  <c r="H455" i="1" s="1"/>
  <c r="G454" i="1"/>
  <c r="F454" i="1"/>
  <c r="H454" i="1" s="1"/>
  <c r="G453" i="1"/>
  <c r="F453" i="1"/>
  <c r="H453" i="1" s="1"/>
  <c r="G452" i="1"/>
  <c r="F452" i="1"/>
  <c r="H452" i="1" s="1"/>
  <c r="G451" i="1"/>
  <c r="F451" i="1"/>
  <c r="H451" i="1" s="1"/>
  <c r="G450" i="1"/>
  <c r="F450" i="1"/>
  <c r="H450" i="1" s="1"/>
  <c r="G449" i="1"/>
  <c r="F449" i="1"/>
  <c r="H449" i="1" s="1"/>
  <c r="G448" i="1"/>
  <c r="F448" i="1"/>
  <c r="H448" i="1" s="1"/>
  <c r="G447" i="1"/>
  <c r="F447" i="1"/>
  <c r="H447" i="1" s="1"/>
  <c r="G446" i="1"/>
  <c r="F446" i="1"/>
  <c r="H446" i="1" s="1"/>
  <c r="G445" i="1"/>
  <c r="F445" i="1"/>
  <c r="H445" i="1" s="1"/>
  <c r="G444" i="1"/>
  <c r="F444" i="1"/>
  <c r="H444" i="1" s="1"/>
  <c r="G443" i="1"/>
  <c r="F443" i="1"/>
  <c r="H443" i="1" s="1"/>
  <c r="G442" i="1"/>
  <c r="F442" i="1"/>
  <c r="H442" i="1" s="1"/>
  <c r="G441" i="1"/>
  <c r="F441" i="1"/>
  <c r="H441" i="1" s="1"/>
  <c r="G440" i="1"/>
  <c r="F440" i="1"/>
  <c r="H440" i="1" s="1"/>
  <c r="G439" i="1"/>
  <c r="F439" i="1"/>
  <c r="H439" i="1" s="1"/>
  <c r="G438" i="1"/>
  <c r="F438" i="1"/>
  <c r="H438" i="1" s="1"/>
  <c r="G437" i="1"/>
  <c r="F437" i="1"/>
  <c r="H437" i="1" s="1"/>
  <c r="G436" i="1"/>
  <c r="F436" i="1"/>
  <c r="H436" i="1" s="1"/>
  <c r="G435" i="1"/>
  <c r="I435" i="1" s="1"/>
  <c r="F435" i="1"/>
  <c r="G434" i="1"/>
  <c r="I434" i="1" s="1"/>
  <c r="F434" i="1"/>
  <c r="G433" i="1"/>
  <c r="I433" i="1" s="1"/>
  <c r="F433" i="1"/>
  <c r="G432" i="1"/>
  <c r="I432" i="1" s="1"/>
  <c r="F432" i="1"/>
  <c r="G431" i="1"/>
  <c r="I431" i="1" s="1"/>
  <c r="F431" i="1"/>
  <c r="G430" i="1"/>
  <c r="I430" i="1" s="1"/>
  <c r="F430" i="1"/>
  <c r="G429" i="1"/>
  <c r="I429" i="1" s="1"/>
  <c r="F429" i="1"/>
  <c r="G428" i="1"/>
  <c r="I428" i="1" s="1"/>
  <c r="F428" i="1"/>
  <c r="G427" i="1"/>
  <c r="I427" i="1" s="1"/>
  <c r="F427" i="1"/>
  <c r="G426" i="1"/>
  <c r="I426" i="1" s="1"/>
  <c r="F426" i="1"/>
  <c r="G425" i="1"/>
  <c r="I425" i="1" s="1"/>
  <c r="F425" i="1"/>
  <c r="G424" i="1"/>
  <c r="I424" i="1" s="1"/>
  <c r="F424" i="1"/>
  <c r="G423" i="1"/>
  <c r="I423" i="1" s="1"/>
  <c r="F423" i="1"/>
  <c r="G422" i="1"/>
  <c r="I422" i="1" s="1"/>
  <c r="F422" i="1"/>
  <c r="G421" i="1"/>
  <c r="I421" i="1" s="1"/>
  <c r="F421" i="1"/>
  <c r="G420" i="1"/>
  <c r="I420" i="1" s="1"/>
  <c r="F420" i="1"/>
  <c r="G419" i="1"/>
  <c r="I419" i="1" s="1"/>
  <c r="F419" i="1"/>
  <c r="G418" i="1"/>
  <c r="I418" i="1" s="1"/>
  <c r="F418" i="1"/>
  <c r="G417" i="1"/>
  <c r="I417" i="1" s="1"/>
  <c r="F417" i="1"/>
  <c r="G416" i="1"/>
  <c r="I416" i="1" s="1"/>
  <c r="F416" i="1"/>
  <c r="G415" i="1"/>
  <c r="I415" i="1" s="1"/>
  <c r="F415" i="1"/>
  <c r="G414" i="1"/>
  <c r="I414" i="1" s="1"/>
  <c r="F414" i="1"/>
  <c r="G413" i="1"/>
  <c r="I413" i="1" s="1"/>
  <c r="F413" i="1"/>
  <c r="G412" i="1"/>
  <c r="I412" i="1" s="1"/>
  <c r="F412" i="1"/>
  <c r="G411" i="1"/>
  <c r="I411" i="1" s="1"/>
  <c r="F411" i="1"/>
  <c r="G410" i="1"/>
  <c r="I410" i="1" s="1"/>
  <c r="F410" i="1"/>
  <c r="G409" i="1"/>
  <c r="I409" i="1" s="1"/>
  <c r="F409" i="1"/>
  <c r="G408" i="1"/>
  <c r="I408" i="1" s="1"/>
  <c r="F408" i="1"/>
  <c r="G407" i="1"/>
  <c r="I407" i="1" s="1"/>
  <c r="F407" i="1"/>
  <c r="G406" i="1"/>
  <c r="I406" i="1" s="1"/>
  <c r="F406" i="1"/>
  <c r="G405" i="1"/>
  <c r="I405" i="1" s="1"/>
  <c r="F405" i="1"/>
  <c r="G404" i="1"/>
  <c r="I404" i="1" s="1"/>
  <c r="F404" i="1"/>
  <c r="G403" i="1"/>
  <c r="I403" i="1" s="1"/>
  <c r="F403" i="1"/>
  <c r="G402" i="1"/>
  <c r="I402" i="1" s="1"/>
  <c r="F402" i="1"/>
  <c r="G401" i="1"/>
  <c r="I401" i="1" s="1"/>
  <c r="F401" i="1"/>
  <c r="G400" i="1"/>
  <c r="I400" i="1" s="1"/>
  <c r="F400" i="1"/>
  <c r="G399" i="1"/>
  <c r="I399" i="1" s="1"/>
  <c r="F399" i="1"/>
  <c r="G398" i="1"/>
  <c r="I398" i="1" s="1"/>
  <c r="F398" i="1"/>
  <c r="G397" i="1"/>
  <c r="I397" i="1" s="1"/>
  <c r="F397" i="1"/>
  <c r="G396" i="1"/>
  <c r="I396" i="1" s="1"/>
  <c r="F396" i="1"/>
  <c r="G395" i="1"/>
  <c r="I395" i="1" s="1"/>
  <c r="F395" i="1"/>
  <c r="G394" i="1"/>
  <c r="I394" i="1" s="1"/>
  <c r="F394" i="1"/>
  <c r="G393" i="1"/>
  <c r="I393" i="1" s="1"/>
  <c r="F393" i="1"/>
  <c r="G392" i="1"/>
  <c r="I392" i="1" s="1"/>
  <c r="F392" i="1"/>
  <c r="G391" i="1"/>
  <c r="I391" i="1" s="1"/>
  <c r="F391" i="1"/>
  <c r="G390" i="1"/>
  <c r="I390" i="1" s="1"/>
  <c r="F390" i="1"/>
  <c r="G389" i="1"/>
  <c r="I389" i="1" s="1"/>
  <c r="F389" i="1"/>
  <c r="G388" i="1"/>
  <c r="I388" i="1" s="1"/>
  <c r="F388" i="1"/>
  <c r="G387" i="1"/>
  <c r="I387" i="1" s="1"/>
  <c r="F387" i="1"/>
  <c r="G386" i="1"/>
  <c r="I386" i="1" s="1"/>
  <c r="F386" i="1"/>
  <c r="G385" i="1"/>
  <c r="I385" i="1" s="1"/>
  <c r="F385" i="1"/>
  <c r="G384" i="1"/>
  <c r="I384" i="1" s="1"/>
  <c r="F384" i="1"/>
  <c r="G383" i="1"/>
  <c r="I383" i="1" s="1"/>
  <c r="F383" i="1"/>
  <c r="G382" i="1"/>
  <c r="I382" i="1" s="1"/>
  <c r="F382" i="1"/>
  <c r="G381" i="1"/>
  <c r="I381" i="1" s="1"/>
  <c r="F381" i="1"/>
  <c r="G380" i="1"/>
  <c r="I380" i="1" s="1"/>
  <c r="F380" i="1"/>
  <c r="G379" i="1"/>
  <c r="I379" i="1" s="1"/>
  <c r="F379" i="1"/>
  <c r="G378" i="1"/>
  <c r="I378" i="1" s="1"/>
  <c r="F378" i="1"/>
  <c r="G377" i="1"/>
  <c r="I377" i="1" s="1"/>
  <c r="F377" i="1"/>
  <c r="G376" i="1"/>
  <c r="I376" i="1" s="1"/>
  <c r="F376" i="1"/>
  <c r="G375" i="1"/>
  <c r="I375" i="1" s="1"/>
  <c r="F375" i="1"/>
  <c r="G374" i="1"/>
  <c r="I374" i="1" s="1"/>
  <c r="F374" i="1"/>
  <c r="G373" i="1"/>
  <c r="I373" i="1" s="1"/>
  <c r="F373" i="1"/>
  <c r="G372" i="1"/>
  <c r="I372" i="1" s="1"/>
  <c r="F372" i="1"/>
  <c r="G371" i="1"/>
  <c r="I371" i="1" s="1"/>
  <c r="F371" i="1"/>
  <c r="G370" i="1"/>
  <c r="I370" i="1" s="1"/>
  <c r="F370" i="1"/>
  <c r="G369" i="1"/>
  <c r="I369" i="1" s="1"/>
  <c r="F369" i="1"/>
  <c r="G368" i="1"/>
  <c r="I368" i="1" s="1"/>
  <c r="F368" i="1"/>
  <c r="G367" i="1"/>
  <c r="I367" i="1" s="1"/>
  <c r="F367" i="1"/>
  <c r="G366" i="1"/>
  <c r="I366" i="1" s="1"/>
  <c r="F366" i="1"/>
  <c r="G365" i="1"/>
  <c r="I365" i="1" s="1"/>
  <c r="F365" i="1"/>
  <c r="G364" i="1"/>
  <c r="I364" i="1" s="1"/>
  <c r="F364" i="1"/>
  <c r="G363" i="1"/>
  <c r="I363" i="1" s="1"/>
  <c r="F363" i="1"/>
  <c r="G362" i="1"/>
  <c r="I362" i="1" s="1"/>
  <c r="F362" i="1"/>
  <c r="G361" i="1"/>
  <c r="I361" i="1" s="1"/>
  <c r="F361" i="1"/>
  <c r="G360" i="1"/>
  <c r="I360" i="1" s="1"/>
  <c r="F360" i="1"/>
  <c r="G359" i="1"/>
  <c r="I359" i="1" s="1"/>
  <c r="F359" i="1"/>
  <c r="G358" i="1"/>
  <c r="I358" i="1" s="1"/>
  <c r="F358" i="1"/>
  <c r="G357" i="1"/>
  <c r="I357" i="1" s="1"/>
  <c r="F357" i="1"/>
  <c r="G356" i="1"/>
  <c r="I356" i="1" s="1"/>
  <c r="F356" i="1"/>
  <c r="G355" i="1"/>
  <c r="I355" i="1" s="1"/>
  <c r="F355" i="1"/>
  <c r="G354" i="1"/>
  <c r="I354" i="1" s="1"/>
  <c r="F354" i="1"/>
  <c r="G353" i="1"/>
  <c r="I353" i="1" s="1"/>
  <c r="F353" i="1"/>
  <c r="G352" i="1"/>
  <c r="I352" i="1" s="1"/>
  <c r="F352" i="1"/>
  <c r="G351" i="1"/>
  <c r="I351" i="1" s="1"/>
  <c r="F351" i="1"/>
  <c r="G350" i="1"/>
  <c r="I350" i="1" s="1"/>
  <c r="F350" i="1"/>
  <c r="G349" i="1"/>
  <c r="I349" i="1" s="1"/>
  <c r="F349" i="1"/>
  <c r="G348" i="1"/>
  <c r="I348" i="1" s="1"/>
  <c r="F348" i="1"/>
  <c r="G347" i="1"/>
  <c r="I347" i="1" s="1"/>
  <c r="F347" i="1"/>
  <c r="G346" i="1"/>
  <c r="I346" i="1" s="1"/>
  <c r="F346" i="1"/>
  <c r="G345" i="1"/>
  <c r="I345" i="1" s="1"/>
  <c r="F345" i="1"/>
  <c r="G344" i="1"/>
  <c r="I344" i="1" s="1"/>
  <c r="F344" i="1"/>
  <c r="G343" i="1"/>
  <c r="I343" i="1" s="1"/>
  <c r="F343" i="1"/>
  <c r="G342" i="1"/>
  <c r="I342" i="1" s="1"/>
  <c r="F342" i="1"/>
  <c r="G341" i="1"/>
  <c r="I341" i="1" s="1"/>
  <c r="F341" i="1"/>
  <c r="G340" i="1"/>
  <c r="I340" i="1" s="1"/>
  <c r="F340" i="1"/>
  <c r="G339" i="1"/>
  <c r="I339" i="1" s="1"/>
  <c r="F339" i="1"/>
  <c r="G338" i="1"/>
  <c r="I338" i="1" s="1"/>
  <c r="F338" i="1"/>
  <c r="G337" i="1"/>
  <c r="I337" i="1" s="1"/>
  <c r="F337" i="1"/>
  <c r="G336" i="1"/>
  <c r="I336" i="1" s="1"/>
  <c r="F336" i="1"/>
  <c r="G335" i="1"/>
  <c r="I335" i="1" s="1"/>
  <c r="F335" i="1"/>
  <c r="G334" i="1"/>
  <c r="I334" i="1" s="1"/>
  <c r="F334" i="1"/>
  <c r="G333" i="1"/>
  <c r="I333" i="1" s="1"/>
  <c r="F333" i="1"/>
  <c r="G332" i="1"/>
  <c r="I332" i="1" s="1"/>
  <c r="F332" i="1"/>
  <c r="G331" i="1"/>
  <c r="I331" i="1" s="1"/>
  <c r="F331" i="1"/>
  <c r="G330" i="1"/>
  <c r="I330" i="1" s="1"/>
  <c r="F330" i="1"/>
  <c r="G329" i="1"/>
  <c r="I329" i="1" s="1"/>
  <c r="F329" i="1"/>
  <c r="G328" i="1"/>
  <c r="I328" i="1" s="1"/>
  <c r="F328" i="1"/>
  <c r="G327" i="1"/>
  <c r="I327" i="1" s="1"/>
  <c r="F327" i="1"/>
  <c r="G326" i="1"/>
  <c r="I326" i="1" s="1"/>
  <c r="F326" i="1"/>
  <c r="G325" i="1"/>
  <c r="I325" i="1" s="1"/>
  <c r="F325" i="1"/>
  <c r="G324" i="1"/>
  <c r="I324" i="1" s="1"/>
  <c r="F324" i="1"/>
  <c r="G323" i="1"/>
  <c r="I323" i="1" s="1"/>
  <c r="F323" i="1"/>
  <c r="G322" i="1"/>
  <c r="I322" i="1" s="1"/>
  <c r="F322" i="1"/>
  <c r="G321" i="1"/>
  <c r="I321" i="1" s="1"/>
  <c r="F321" i="1"/>
  <c r="G320" i="1"/>
  <c r="I320" i="1" s="1"/>
  <c r="F320" i="1"/>
  <c r="G319" i="1"/>
  <c r="I319" i="1" s="1"/>
  <c r="F319" i="1"/>
  <c r="G318" i="1"/>
  <c r="I318" i="1" s="1"/>
  <c r="F318" i="1"/>
  <c r="G317" i="1"/>
  <c r="I317" i="1" s="1"/>
  <c r="F317" i="1"/>
  <c r="G316" i="1"/>
  <c r="I316" i="1" s="1"/>
  <c r="F316" i="1"/>
  <c r="G315" i="1"/>
  <c r="I315" i="1" s="1"/>
  <c r="F315" i="1"/>
  <c r="G314" i="1"/>
  <c r="I314" i="1" s="1"/>
  <c r="F314" i="1"/>
  <c r="G313" i="1"/>
  <c r="I313" i="1" s="1"/>
  <c r="F313" i="1"/>
  <c r="G312" i="1"/>
  <c r="I312" i="1" s="1"/>
  <c r="F312" i="1"/>
  <c r="G311" i="1"/>
  <c r="I311" i="1" s="1"/>
  <c r="F311" i="1"/>
  <c r="G310" i="1"/>
  <c r="I310" i="1" s="1"/>
  <c r="F310" i="1"/>
  <c r="G309" i="1"/>
  <c r="I309" i="1" s="1"/>
  <c r="F309" i="1"/>
  <c r="G308" i="1"/>
  <c r="I308" i="1" s="1"/>
  <c r="F308" i="1"/>
  <c r="G307" i="1"/>
  <c r="I307" i="1" s="1"/>
  <c r="F307" i="1"/>
  <c r="G306" i="1"/>
  <c r="I306" i="1" s="1"/>
  <c r="F306" i="1"/>
  <c r="G305" i="1"/>
  <c r="I305" i="1" s="1"/>
  <c r="F305" i="1"/>
  <c r="G304" i="1"/>
  <c r="I304" i="1" s="1"/>
  <c r="F304" i="1"/>
  <c r="G303" i="1"/>
  <c r="I303" i="1" s="1"/>
  <c r="F303" i="1"/>
  <c r="G302" i="1"/>
  <c r="I302" i="1" s="1"/>
  <c r="F302" i="1"/>
  <c r="G301" i="1"/>
  <c r="I301" i="1" s="1"/>
  <c r="F301" i="1"/>
  <c r="G300" i="1"/>
  <c r="I300" i="1" s="1"/>
  <c r="F300" i="1"/>
  <c r="G299" i="1"/>
  <c r="I299" i="1" s="1"/>
  <c r="F299" i="1"/>
  <c r="G298" i="1"/>
  <c r="I298" i="1" s="1"/>
  <c r="F298" i="1"/>
  <c r="G297" i="1"/>
  <c r="I297" i="1" s="1"/>
  <c r="F297" i="1"/>
  <c r="G296" i="1"/>
  <c r="I296" i="1" s="1"/>
  <c r="F296" i="1"/>
  <c r="G295" i="1"/>
  <c r="I295" i="1" s="1"/>
  <c r="F295" i="1"/>
  <c r="G294" i="1"/>
  <c r="I294" i="1" s="1"/>
  <c r="F294" i="1"/>
  <c r="G293" i="1"/>
  <c r="I293" i="1" s="1"/>
  <c r="F293" i="1"/>
  <c r="G292" i="1"/>
  <c r="I292" i="1" s="1"/>
  <c r="F292" i="1"/>
  <c r="G291" i="1"/>
  <c r="I291" i="1" s="1"/>
  <c r="F291" i="1"/>
  <c r="G290" i="1"/>
  <c r="I290" i="1" s="1"/>
  <c r="F290" i="1"/>
  <c r="G289" i="1"/>
  <c r="I289" i="1" s="1"/>
  <c r="F289" i="1"/>
  <c r="G288" i="1"/>
  <c r="I288" i="1" s="1"/>
  <c r="F288" i="1"/>
  <c r="G287" i="1"/>
  <c r="I287" i="1" s="1"/>
  <c r="F287" i="1"/>
  <c r="G286" i="1"/>
  <c r="I286" i="1" s="1"/>
  <c r="F286" i="1"/>
  <c r="G285" i="1"/>
  <c r="I285" i="1" s="1"/>
  <c r="F285" i="1"/>
  <c r="G284" i="1"/>
  <c r="I284" i="1" s="1"/>
  <c r="F284" i="1"/>
  <c r="G283" i="1"/>
  <c r="I283" i="1" s="1"/>
  <c r="F283" i="1"/>
  <c r="G282" i="1"/>
  <c r="I282" i="1" s="1"/>
  <c r="F282" i="1"/>
  <c r="G281" i="1"/>
  <c r="I281" i="1" s="1"/>
  <c r="F281" i="1"/>
  <c r="G280" i="1"/>
  <c r="I280" i="1" s="1"/>
  <c r="F280" i="1"/>
  <c r="G279" i="1"/>
  <c r="I279" i="1" s="1"/>
  <c r="F279" i="1"/>
  <c r="G278" i="1"/>
  <c r="I278" i="1" s="1"/>
  <c r="F278" i="1"/>
  <c r="G277" i="1"/>
  <c r="I277" i="1" s="1"/>
  <c r="F277" i="1"/>
  <c r="G276" i="1"/>
  <c r="I276" i="1" s="1"/>
  <c r="F276" i="1"/>
  <c r="G275" i="1"/>
  <c r="I275" i="1" s="1"/>
  <c r="F275" i="1"/>
  <c r="G274" i="1"/>
  <c r="I274" i="1" s="1"/>
  <c r="F274" i="1"/>
  <c r="G273" i="1"/>
  <c r="I273" i="1" s="1"/>
  <c r="F273" i="1"/>
  <c r="G272" i="1"/>
  <c r="I272" i="1" s="1"/>
  <c r="F272" i="1"/>
  <c r="G271" i="1"/>
  <c r="I271" i="1" s="1"/>
  <c r="F271" i="1"/>
  <c r="G270" i="1"/>
  <c r="I270" i="1" s="1"/>
  <c r="F270" i="1"/>
  <c r="G269" i="1"/>
  <c r="I269" i="1" s="1"/>
  <c r="F269" i="1"/>
  <c r="G268" i="1"/>
  <c r="I268" i="1" s="1"/>
  <c r="F268" i="1"/>
  <c r="G267" i="1"/>
  <c r="I267" i="1" s="1"/>
  <c r="F267" i="1"/>
  <c r="G266" i="1"/>
  <c r="I266" i="1" s="1"/>
  <c r="F266" i="1"/>
  <c r="G265" i="1"/>
  <c r="I265" i="1" s="1"/>
  <c r="F265" i="1"/>
  <c r="G264" i="1"/>
  <c r="I264" i="1" s="1"/>
  <c r="F264" i="1"/>
  <c r="G263" i="1"/>
  <c r="I263" i="1" s="1"/>
  <c r="F263" i="1"/>
  <c r="G262" i="1"/>
  <c r="I262" i="1" s="1"/>
  <c r="F262" i="1"/>
  <c r="G261" i="1"/>
  <c r="I261" i="1" s="1"/>
  <c r="F261" i="1"/>
  <c r="G260" i="1"/>
  <c r="I260" i="1" s="1"/>
  <c r="F260" i="1"/>
  <c r="G259" i="1"/>
  <c r="I259" i="1" s="1"/>
  <c r="F259" i="1"/>
  <c r="G258" i="1"/>
  <c r="I258" i="1" s="1"/>
  <c r="F258" i="1"/>
  <c r="G257" i="1"/>
  <c r="I257" i="1" s="1"/>
  <c r="F257" i="1"/>
  <c r="G256" i="1"/>
  <c r="I256" i="1" s="1"/>
  <c r="F256" i="1"/>
  <c r="G255" i="1"/>
  <c r="I255" i="1" s="1"/>
  <c r="F255" i="1"/>
  <c r="G254" i="1"/>
  <c r="I254" i="1" s="1"/>
  <c r="F254" i="1"/>
  <c r="G253" i="1"/>
  <c r="F253" i="1"/>
  <c r="G252" i="1"/>
  <c r="I252" i="1" s="1"/>
  <c r="F252" i="1"/>
  <c r="G251" i="1"/>
  <c r="I251" i="1" s="1"/>
  <c r="F251" i="1"/>
  <c r="G250" i="1"/>
  <c r="I250" i="1" s="1"/>
  <c r="F250" i="1"/>
  <c r="G249" i="1"/>
  <c r="I249" i="1" s="1"/>
  <c r="F249" i="1"/>
  <c r="G248" i="1"/>
  <c r="F248" i="1"/>
  <c r="F247" i="1"/>
  <c r="F246" i="1"/>
  <c r="G242" i="1"/>
  <c r="F242" i="1"/>
  <c r="H242" i="1" s="1"/>
  <c r="G241" i="1"/>
  <c r="F241" i="1"/>
  <c r="H241" i="1" s="1"/>
  <c r="G240" i="1"/>
  <c r="F240" i="1"/>
  <c r="H240" i="1" s="1"/>
  <c r="G239" i="1"/>
  <c r="F239" i="1"/>
  <c r="H239" i="1" s="1"/>
  <c r="G238" i="1"/>
  <c r="F238" i="1"/>
  <c r="H238" i="1" s="1"/>
  <c r="G237" i="1"/>
  <c r="F237" i="1"/>
  <c r="H237" i="1" s="1"/>
  <c r="G236" i="1"/>
  <c r="F236" i="1"/>
  <c r="H236" i="1" s="1"/>
  <c r="G235" i="1"/>
  <c r="F235" i="1"/>
  <c r="H235" i="1" s="1"/>
  <c r="G234" i="1"/>
  <c r="F234" i="1"/>
  <c r="H234" i="1" s="1"/>
  <c r="G233" i="1"/>
  <c r="F233" i="1"/>
  <c r="H233" i="1" s="1"/>
  <c r="G232" i="1"/>
  <c r="F232" i="1"/>
  <c r="H232" i="1" s="1"/>
  <c r="G231" i="1"/>
  <c r="F231" i="1"/>
  <c r="H231" i="1" s="1"/>
  <c r="G230" i="1"/>
  <c r="F230" i="1"/>
  <c r="H230" i="1" s="1"/>
  <c r="G229" i="1"/>
  <c r="F229" i="1"/>
  <c r="H229" i="1" s="1"/>
  <c r="G228" i="1"/>
  <c r="F228" i="1"/>
  <c r="H228" i="1" s="1"/>
  <c r="G227" i="1"/>
  <c r="F227" i="1"/>
  <c r="H227" i="1" s="1"/>
  <c r="G226" i="1"/>
  <c r="F226" i="1"/>
  <c r="H226" i="1" s="1"/>
  <c r="G225" i="1"/>
  <c r="F225" i="1"/>
  <c r="H225" i="1" s="1"/>
  <c r="G224" i="1"/>
  <c r="F224" i="1"/>
  <c r="H224" i="1" s="1"/>
  <c r="G223" i="1"/>
  <c r="F223" i="1"/>
  <c r="H223" i="1" s="1"/>
  <c r="G222" i="1"/>
  <c r="F222" i="1"/>
  <c r="H222" i="1" s="1"/>
  <c r="G221" i="1"/>
  <c r="F221" i="1"/>
  <c r="H221" i="1" s="1"/>
  <c r="G220" i="1"/>
  <c r="F220" i="1"/>
  <c r="H220" i="1" s="1"/>
  <c r="G219" i="1"/>
  <c r="F219" i="1"/>
  <c r="H219" i="1" s="1"/>
  <c r="G218" i="1"/>
  <c r="F218" i="1"/>
  <c r="H218" i="1" s="1"/>
  <c r="G217" i="1"/>
  <c r="F217" i="1"/>
  <c r="H217" i="1" s="1"/>
  <c r="G216" i="1"/>
  <c r="F216" i="1"/>
  <c r="H216" i="1" s="1"/>
  <c r="G215" i="1"/>
  <c r="F215" i="1"/>
  <c r="H215" i="1" s="1"/>
  <c r="G214" i="1"/>
  <c r="F214" i="1"/>
  <c r="H214" i="1" s="1"/>
  <c r="G213" i="1"/>
  <c r="F213" i="1"/>
  <c r="H213" i="1" s="1"/>
  <c r="G212" i="1"/>
  <c r="F212" i="1"/>
  <c r="H212" i="1" s="1"/>
  <c r="G211" i="1"/>
  <c r="F211" i="1"/>
  <c r="H211" i="1" s="1"/>
  <c r="G210" i="1"/>
  <c r="F210" i="1"/>
  <c r="H210" i="1" s="1"/>
  <c r="G209" i="1"/>
  <c r="F209" i="1"/>
  <c r="H209" i="1" s="1"/>
  <c r="G208" i="1"/>
  <c r="F208" i="1"/>
  <c r="H208" i="1" s="1"/>
  <c r="G207" i="1"/>
  <c r="F207" i="1"/>
  <c r="H207" i="1" s="1"/>
  <c r="G206" i="1"/>
  <c r="F206" i="1"/>
  <c r="H206" i="1" s="1"/>
  <c r="G205" i="1"/>
  <c r="F205" i="1"/>
  <c r="H205" i="1" s="1"/>
  <c r="G204" i="1"/>
  <c r="F204" i="1"/>
  <c r="H204" i="1" s="1"/>
  <c r="G203" i="1"/>
  <c r="F203" i="1"/>
  <c r="H203" i="1" s="1"/>
  <c r="G202" i="1"/>
  <c r="F202" i="1"/>
  <c r="H202" i="1" s="1"/>
  <c r="G201" i="1"/>
  <c r="F201" i="1"/>
  <c r="H201" i="1" s="1"/>
  <c r="G200" i="1"/>
  <c r="F200" i="1"/>
  <c r="H200" i="1" s="1"/>
  <c r="G199" i="1"/>
  <c r="F199" i="1"/>
  <c r="H199" i="1" s="1"/>
  <c r="G198" i="1"/>
  <c r="F198" i="1"/>
  <c r="H198" i="1" s="1"/>
  <c r="G197" i="1"/>
  <c r="F197" i="1"/>
  <c r="H197" i="1" s="1"/>
  <c r="G196" i="1"/>
  <c r="F196" i="1"/>
  <c r="H196" i="1" s="1"/>
  <c r="G195" i="1"/>
  <c r="F195" i="1"/>
  <c r="H195" i="1" s="1"/>
  <c r="G194" i="1"/>
  <c r="F194" i="1"/>
  <c r="H194" i="1" s="1"/>
  <c r="G193" i="1"/>
  <c r="F193" i="1"/>
  <c r="H193" i="1" s="1"/>
  <c r="G192" i="1"/>
  <c r="F192" i="1"/>
  <c r="H192" i="1" s="1"/>
  <c r="G191" i="1"/>
  <c r="F191" i="1"/>
  <c r="H191" i="1" s="1"/>
  <c r="G190" i="1"/>
  <c r="F190" i="1"/>
  <c r="H190" i="1" s="1"/>
  <c r="G189" i="1"/>
  <c r="F189" i="1"/>
  <c r="H189" i="1" s="1"/>
  <c r="G188" i="1"/>
  <c r="F188" i="1"/>
  <c r="H188" i="1" s="1"/>
  <c r="G187" i="1"/>
  <c r="F187" i="1"/>
  <c r="H187" i="1" s="1"/>
  <c r="G186" i="1"/>
  <c r="F186" i="1"/>
  <c r="H186" i="1" s="1"/>
  <c r="G185" i="1"/>
  <c r="F185" i="1"/>
  <c r="H185" i="1" s="1"/>
  <c r="G184" i="1"/>
  <c r="F184" i="1"/>
  <c r="H184" i="1" s="1"/>
  <c r="G183" i="1"/>
  <c r="F183" i="1"/>
  <c r="H183" i="1" s="1"/>
  <c r="G182" i="1"/>
  <c r="F182" i="1"/>
  <c r="H182" i="1" s="1"/>
  <c r="G181" i="1"/>
  <c r="F181" i="1"/>
  <c r="H181" i="1" s="1"/>
  <c r="G180" i="1"/>
  <c r="F180" i="1"/>
  <c r="H180" i="1" s="1"/>
  <c r="G179" i="1"/>
  <c r="F179" i="1"/>
  <c r="H179" i="1" s="1"/>
  <c r="G178" i="1"/>
  <c r="F178" i="1"/>
  <c r="H178" i="1" s="1"/>
  <c r="G177" i="1"/>
  <c r="F177" i="1"/>
  <c r="H177" i="1" s="1"/>
  <c r="G176" i="1"/>
  <c r="F176" i="1"/>
  <c r="H176" i="1" s="1"/>
  <c r="G175" i="1"/>
  <c r="F175" i="1"/>
  <c r="H175" i="1" s="1"/>
  <c r="G174" i="1"/>
  <c r="F174" i="1"/>
  <c r="H174" i="1" s="1"/>
  <c r="G173" i="1"/>
  <c r="F173" i="1"/>
  <c r="H173" i="1" s="1"/>
  <c r="G172" i="1"/>
  <c r="F172" i="1"/>
  <c r="H172" i="1" s="1"/>
  <c r="G171" i="1"/>
  <c r="F171" i="1"/>
  <c r="H171" i="1" s="1"/>
  <c r="G170" i="1"/>
  <c r="F170" i="1"/>
  <c r="H170" i="1" s="1"/>
  <c r="G169" i="1"/>
  <c r="F169" i="1"/>
  <c r="H169" i="1" s="1"/>
  <c r="G168" i="1"/>
  <c r="F168" i="1"/>
  <c r="H168" i="1" s="1"/>
  <c r="G167" i="1"/>
  <c r="F167" i="1"/>
  <c r="H167" i="1" s="1"/>
  <c r="G166" i="1"/>
  <c r="F166" i="1"/>
  <c r="H166" i="1" s="1"/>
  <c r="G165" i="1"/>
  <c r="F165" i="1"/>
  <c r="H165" i="1" s="1"/>
  <c r="G164" i="1"/>
  <c r="F164" i="1"/>
  <c r="H164" i="1" s="1"/>
  <c r="G163" i="1"/>
  <c r="F163" i="1"/>
  <c r="H163" i="1" s="1"/>
  <c r="G162" i="1"/>
  <c r="F162" i="1"/>
  <c r="H162" i="1" s="1"/>
  <c r="G161" i="1"/>
  <c r="F161" i="1"/>
  <c r="H161" i="1" s="1"/>
  <c r="G160" i="1"/>
  <c r="F160" i="1"/>
  <c r="H160" i="1" s="1"/>
  <c r="G159" i="1"/>
  <c r="F159" i="1"/>
  <c r="H159" i="1" s="1"/>
  <c r="G158" i="1"/>
  <c r="F158" i="1"/>
  <c r="H158" i="1" s="1"/>
  <c r="G157" i="1"/>
  <c r="F157" i="1"/>
  <c r="H157" i="1" s="1"/>
  <c r="G156" i="1"/>
  <c r="F156" i="1"/>
  <c r="H156" i="1" s="1"/>
  <c r="G155" i="1"/>
  <c r="F155" i="1"/>
  <c r="H155" i="1" s="1"/>
  <c r="G154" i="1"/>
  <c r="F154" i="1"/>
  <c r="H154" i="1" s="1"/>
  <c r="G153" i="1"/>
  <c r="F153" i="1"/>
  <c r="H153" i="1" s="1"/>
  <c r="G152" i="1"/>
  <c r="F152" i="1"/>
  <c r="H152" i="1" s="1"/>
  <c r="G151" i="1"/>
  <c r="F151" i="1"/>
  <c r="H151" i="1" s="1"/>
  <c r="G150" i="1"/>
  <c r="F150" i="1"/>
  <c r="H150" i="1" s="1"/>
  <c r="G149" i="1"/>
  <c r="F149" i="1"/>
  <c r="H149" i="1" s="1"/>
  <c r="G148" i="1"/>
  <c r="F148" i="1"/>
  <c r="H148" i="1" s="1"/>
  <c r="G147" i="1"/>
  <c r="F147" i="1"/>
  <c r="H147" i="1" s="1"/>
  <c r="G146" i="1"/>
  <c r="F146" i="1"/>
  <c r="H146" i="1" s="1"/>
  <c r="G145" i="1"/>
  <c r="F145" i="1"/>
  <c r="H145" i="1" s="1"/>
  <c r="G144" i="1"/>
  <c r="F144" i="1"/>
  <c r="H144" i="1" s="1"/>
  <c r="G143" i="1"/>
  <c r="F143" i="1"/>
  <c r="H143" i="1" s="1"/>
  <c r="G142" i="1"/>
  <c r="F142" i="1"/>
  <c r="H142" i="1" s="1"/>
  <c r="G141" i="1"/>
  <c r="F141" i="1"/>
  <c r="H141" i="1" s="1"/>
  <c r="G140" i="1"/>
  <c r="F140" i="1"/>
  <c r="H140" i="1" s="1"/>
  <c r="G139" i="1"/>
  <c r="F139" i="1"/>
  <c r="H139" i="1" s="1"/>
  <c r="G138" i="1"/>
  <c r="F138" i="1"/>
  <c r="H138" i="1" s="1"/>
  <c r="G137" i="1"/>
  <c r="F137" i="1"/>
  <c r="H137" i="1" s="1"/>
  <c r="G136" i="1"/>
  <c r="F136" i="1"/>
  <c r="H136" i="1" s="1"/>
  <c r="G135" i="1"/>
  <c r="F135" i="1"/>
  <c r="H135" i="1" s="1"/>
  <c r="G134" i="1"/>
  <c r="F134" i="1"/>
  <c r="H134" i="1" s="1"/>
  <c r="G133" i="1"/>
  <c r="F133" i="1"/>
  <c r="H133" i="1" s="1"/>
  <c r="G132" i="1"/>
  <c r="F132" i="1"/>
  <c r="H132" i="1" s="1"/>
  <c r="G131" i="1"/>
  <c r="F131" i="1"/>
  <c r="H131" i="1" s="1"/>
  <c r="G130" i="1"/>
  <c r="F130" i="1"/>
  <c r="H130" i="1" s="1"/>
  <c r="G129" i="1"/>
  <c r="F129" i="1"/>
  <c r="H129" i="1" s="1"/>
  <c r="G128" i="1"/>
  <c r="F128" i="1"/>
  <c r="H128" i="1" s="1"/>
  <c r="G127" i="1"/>
  <c r="I127" i="1" s="1"/>
  <c r="F127" i="1"/>
  <c r="G126" i="1"/>
  <c r="I126" i="1" s="1"/>
  <c r="F126" i="1"/>
  <c r="G125" i="1"/>
  <c r="I125" i="1" s="1"/>
  <c r="F125" i="1"/>
  <c r="G124" i="1"/>
  <c r="I124" i="1" s="1"/>
  <c r="F124" i="1"/>
  <c r="G123" i="1"/>
  <c r="I123" i="1" s="1"/>
  <c r="F123" i="1"/>
  <c r="G122" i="1"/>
  <c r="I122" i="1" s="1"/>
  <c r="F122" i="1"/>
  <c r="G121" i="1"/>
  <c r="I121" i="1" s="1"/>
  <c r="F121" i="1"/>
  <c r="G120" i="1"/>
  <c r="I120" i="1" s="1"/>
  <c r="F120" i="1"/>
  <c r="G119" i="1"/>
  <c r="I119" i="1" s="1"/>
  <c r="F119" i="1"/>
  <c r="G118" i="1"/>
  <c r="I118" i="1" s="1"/>
  <c r="F118" i="1"/>
  <c r="G117" i="1"/>
  <c r="I117" i="1" s="1"/>
  <c r="F117" i="1"/>
  <c r="G116" i="1"/>
  <c r="I116" i="1" s="1"/>
  <c r="F116" i="1"/>
  <c r="G115" i="1"/>
  <c r="I115" i="1" s="1"/>
  <c r="F115" i="1"/>
  <c r="G114" i="1"/>
  <c r="I114" i="1" s="1"/>
  <c r="F114" i="1"/>
  <c r="G113" i="1"/>
  <c r="I113" i="1" s="1"/>
  <c r="F113" i="1"/>
  <c r="G112" i="1"/>
  <c r="I112" i="1" s="1"/>
  <c r="F112" i="1"/>
  <c r="G111" i="1"/>
  <c r="I111" i="1" s="1"/>
  <c r="F111" i="1"/>
  <c r="G110" i="1"/>
  <c r="I110" i="1" s="1"/>
  <c r="F110" i="1"/>
  <c r="G109" i="1"/>
  <c r="I109" i="1" s="1"/>
  <c r="F109" i="1"/>
  <c r="G108" i="1"/>
  <c r="I108" i="1" s="1"/>
  <c r="F108" i="1"/>
  <c r="G107" i="1"/>
  <c r="I107" i="1" s="1"/>
  <c r="F107" i="1"/>
  <c r="G106" i="1"/>
  <c r="I106" i="1" s="1"/>
  <c r="F106" i="1"/>
  <c r="G105" i="1"/>
  <c r="I105" i="1" s="1"/>
  <c r="F105" i="1"/>
  <c r="G104" i="1"/>
  <c r="I104" i="1" s="1"/>
  <c r="F104" i="1"/>
  <c r="G103" i="1"/>
  <c r="I103" i="1" s="1"/>
  <c r="F103" i="1"/>
  <c r="G102" i="1"/>
  <c r="I102" i="1" s="1"/>
  <c r="F102" i="1"/>
  <c r="G101" i="1"/>
  <c r="I101" i="1" s="1"/>
  <c r="F101" i="1"/>
  <c r="G100" i="1"/>
  <c r="I100" i="1" s="1"/>
  <c r="F100" i="1"/>
  <c r="G99" i="1"/>
  <c r="I99" i="1" s="1"/>
  <c r="F99" i="1"/>
  <c r="G98" i="1"/>
  <c r="I98" i="1" s="1"/>
  <c r="F98" i="1"/>
  <c r="G97" i="1"/>
  <c r="I97" i="1" s="1"/>
  <c r="F97" i="1"/>
  <c r="G96" i="1"/>
  <c r="I96" i="1" s="1"/>
  <c r="F96" i="1"/>
  <c r="G95" i="1"/>
  <c r="I95" i="1" s="1"/>
  <c r="F95" i="1"/>
  <c r="G94" i="1"/>
  <c r="I94" i="1" s="1"/>
  <c r="F94" i="1"/>
  <c r="G93" i="1"/>
  <c r="I93" i="1" s="1"/>
  <c r="F93" i="1"/>
  <c r="G92" i="1"/>
  <c r="I92" i="1" s="1"/>
  <c r="F92" i="1"/>
  <c r="G91" i="1"/>
  <c r="I91" i="1" s="1"/>
  <c r="F91" i="1"/>
  <c r="G90" i="1"/>
  <c r="I90" i="1" s="1"/>
  <c r="F90" i="1"/>
  <c r="G89" i="1"/>
  <c r="I89" i="1" s="1"/>
  <c r="F89" i="1"/>
  <c r="G88" i="1"/>
  <c r="I88" i="1" s="1"/>
  <c r="F88" i="1"/>
  <c r="G87" i="1"/>
  <c r="I87" i="1" s="1"/>
  <c r="F87" i="1"/>
  <c r="G86" i="1"/>
  <c r="I86" i="1" s="1"/>
  <c r="F86" i="1"/>
  <c r="G85" i="1"/>
  <c r="I85" i="1" s="1"/>
  <c r="F85" i="1"/>
  <c r="G84" i="1"/>
  <c r="I84" i="1" s="1"/>
  <c r="F84" i="1"/>
  <c r="G83" i="1"/>
  <c r="I83" i="1" s="1"/>
  <c r="F83" i="1"/>
  <c r="G82" i="1"/>
  <c r="I82" i="1" s="1"/>
  <c r="F82" i="1"/>
  <c r="G81" i="1"/>
  <c r="I81" i="1" s="1"/>
  <c r="F81" i="1"/>
  <c r="G80" i="1"/>
  <c r="I80" i="1" s="1"/>
  <c r="F80" i="1"/>
  <c r="G79" i="1"/>
  <c r="I79" i="1" s="1"/>
  <c r="F79" i="1"/>
  <c r="G78" i="1"/>
  <c r="I78" i="1" s="1"/>
  <c r="F78" i="1"/>
  <c r="G77" i="1"/>
  <c r="I77" i="1" s="1"/>
  <c r="F77" i="1"/>
  <c r="G76" i="1"/>
  <c r="I76" i="1" s="1"/>
  <c r="F76" i="1"/>
  <c r="G75" i="1"/>
  <c r="I75" i="1" s="1"/>
  <c r="F75" i="1"/>
  <c r="G74" i="1"/>
  <c r="I74" i="1" s="1"/>
  <c r="F74" i="1"/>
  <c r="G73" i="1"/>
  <c r="I73" i="1" s="1"/>
  <c r="F73" i="1"/>
  <c r="G72" i="1"/>
  <c r="I72" i="1" s="1"/>
  <c r="F72" i="1"/>
  <c r="G71" i="1"/>
  <c r="I71" i="1" s="1"/>
  <c r="F71" i="1"/>
  <c r="G70" i="1"/>
  <c r="I70" i="1" s="1"/>
  <c r="F70" i="1"/>
  <c r="G69" i="1"/>
  <c r="I69" i="1" s="1"/>
  <c r="F69" i="1"/>
  <c r="G68" i="1"/>
  <c r="I68" i="1" s="1"/>
  <c r="F68" i="1"/>
  <c r="G67" i="1"/>
  <c r="I67" i="1" s="1"/>
  <c r="F67" i="1"/>
  <c r="G66" i="1"/>
  <c r="I66" i="1" s="1"/>
  <c r="F66" i="1"/>
  <c r="G65" i="1"/>
  <c r="I65" i="1" s="1"/>
  <c r="F65" i="1"/>
  <c r="G64" i="1"/>
  <c r="I64" i="1" s="1"/>
  <c r="F64" i="1"/>
  <c r="G63" i="1"/>
  <c r="I63" i="1" s="1"/>
  <c r="F63" i="1"/>
  <c r="G62" i="1"/>
  <c r="I62" i="1" s="1"/>
  <c r="F62" i="1"/>
  <c r="G61" i="1"/>
  <c r="I61" i="1" s="1"/>
  <c r="F61" i="1"/>
  <c r="G60" i="1"/>
  <c r="I60" i="1" s="1"/>
  <c r="F60" i="1"/>
  <c r="G59" i="1"/>
  <c r="I59" i="1" s="1"/>
  <c r="F59" i="1"/>
  <c r="G58" i="1"/>
  <c r="I58" i="1" s="1"/>
  <c r="F58" i="1"/>
  <c r="G57" i="1"/>
  <c r="I57" i="1" s="1"/>
  <c r="F57" i="1"/>
  <c r="G56" i="1"/>
  <c r="I56" i="1" s="1"/>
  <c r="F56" i="1"/>
  <c r="G55" i="1"/>
  <c r="I55" i="1" s="1"/>
  <c r="F55" i="1"/>
  <c r="G54" i="1"/>
  <c r="I54" i="1" s="1"/>
  <c r="F54" i="1"/>
  <c r="G53" i="1"/>
  <c r="I53" i="1" s="1"/>
  <c r="F53" i="1"/>
  <c r="G52" i="1"/>
  <c r="I52" i="1" s="1"/>
  <c r="F52" i="1"/>
  <c r="G51" i="1"/>
  <c r="I51" i="1" s="1"/>
  <c r="F51" i="1"/>
  <c r="G50" i="1"/>
  <c r="I50" i="1" s="1"/>
  <c r="F50" i="1"/>
  <c r="G49" i="1"/>
  <c r="I49" i="1" s="1"/>
  <c r="F49" i="1"/>
  <c r="G48" i="1"/>
  <c r="I48" i="1" s="1"/>
  <c r="F48" i="1"/>
  <c r="G47" i="1"/>
  <c r="I47" i="1" s="1"/>
  <c r="F47" i="1"/>
  <c r="G46" i="1"/>
  <c r="I46" i="1" s="1"/>
  <c r="F46" i="1"/>
  <c r="G45" i="1"/>
  <c r="I45" i="1" s="1"/>
  <c r="F45" i="1"/>
  <c r="G44" i="1"/>
  <c r="I44" i="1" s="1"/>
  <c r="F44" i="1"/>
  <c r="G43" i="1"/>
  <c r="I43" i="1" s="1"/>
  <c r="F43" i="1"/>
  <c r="G42" i="1"/>
  <c r="I42" i="1" s="1"/>
  <c r="F42" i="1"/>
  <c r="G41" i="1"/>
  <c r="I41" i="1" s="1"/>
  <c r="F41" i="1"/>
  <c r="G40" i="1"/>
  <c r="I40" i="1" s="1"/>
  <c r="F40" i="1"/>
  <c r="G39" i="1"/>
  <c r="I39" i="1" s="1"/>
  <c r="F39" i="1"/>
  <c r="G38" i="1"/>
  <c r="I38" i="1" s="1"/>
  <c r="F38" i="1"/>
  <c r="G37" i="1"/>
  <c r="I37" i="1" s="1"/>
  <c r="F37" i="1"/>
  <c r="G36" i="1"/>
  <c r="I36" i="1" s="1"/>
  <c r="F36" i="1"/>
  <c r="G35" i="1"/>
  <c r="I35" i="1" s="1"/>
  <c r="F35" i="1"/>
  <c r="G34" i="1"/>
  <c r="I34" i="1" s="1"/>
  <c r="F34" i="1"/>
  <c r="G33" i="1"/>
  <c r="I33" i="1" s="1"/>
  <c r="F33" i="1"/>
  <c r="G32" i="1"/>
  <c r="I32" i="1" s="1"/>
  <c r="F32" i="1"/>
  <c r="G31" i="1"/>
  <c r="I31" i="1" s="1"/>
  <c r="F31" i="1"/>
  <c r="G30" i="1"/>
  <c r="I30" i="1" s="1"/>
  <c r="F30" i="1"/>
  <c r="G29" i="1"/>
  <c r="I29" i="1" s="1"/>
  <c r="F29" i="1"/>
  <c r="G28" i="1"/>
  <c r="G27" i="1" s="1"/>
  <c r="G26" i="1" s="1"/>
  <c r="G25" i="1" s="1"/>
  <c r="G24" i="1" s="1"/>
  <c r="G23" i="1"/>
  <c r="F23" i="1"/>
  <c r="F22" i="1" s="1"/>
  <c r="G22" i="1"/>
  <c r="G21" i="1"/>
  <c r="G13" i="1" s="1"/>
  <c r="G12" i="1" s="1"/>
  <c r="G6" i="1" s="1"/>
  <c r="G20" i="1"/>
  <c r="F20" i="1"/>
  <c r="H20" i="1" s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1" i="1"/>
  <c r="F11" i="1"/>
  <c r="H11" i="1" s="1"/>
  <c r="G10" i="1"/>
  <c r="F10" i="1"/>
  <c r="H10" i="1" s="1"/>
  <c r="G9" i="1"/>
  <c r="F9" i="1"/>
  <c r="H9" i="1" s="1"/>
  <c r="G8" i="1"/>
  <c r="G7" i="1"/>
  <c r="F64" i="3" l="1"/>
  <c r="D63" i="3"/>
  <c r="F89" i="3"/>
  <c r="E89" i="3"/>
  <c r="D79" i="3"/>
  <c r="F83" i="3"/>
  <c r="E81" i="3"/>
  <c r="C80" i="3"/>
  <c r="D34" i="3"/>
  <c r="F37" i="3"/>
  <c r="E168" i="3"/>
  <c r="C132" i="3"/>
  <c r="F81" i="3"/>
  <c r="E37" i="3"/>
  <c r="F168" i="3"/>
  <c r="F114" i="3"/>
  <c r="D110" i="3"/>
  <c r="E64" i="3"/>
  <c r="F26" i="3"/>
  <c r="E114" i="3"/>
  <c r="I248" i="1"/>
  <c r="G247" i="1"/>
  <c r="I253" i="1"/>
  <c r="I510" i="1"/>
  <c r="F511" i="1"/>
  <c r="I567" i="1"/>
  <c r="I573" i="1"/>
  <c r="I677" i="1"/>
  <c r="F681" i="1"/>
  <c r="F672" i="1" s="1"/>
  <c r="I719" i="1"/>
  <c r="I787" i="1"/>
  <c r="G786" i="1"/>
  <c r="G785" i="1" s="1"/>
  <c r="H792" i="1"/>
  <c r="F8" i="1"/>
  <c r="I9" i="1"/>
  <c r="I10" i="1"/>
  <c r="I11" i="1"/>
  <c r="I14" i="1"/>
  <c r="I15" i="1"/>
  <c r="I16" i="1"/>
  <c r="I17" i="1"/>
  <c r="I18" i="1"/>
  <c r="I19" i="1"/>
  <c r="I20" i="1"/>
  <c r="I22" i="1"/>
  <c r="I23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F245" i="1"/>
  <c r="F596" i="1"/>
  <c r="F577" i="1" s="1"/>
  <c r="F541" i="1" s="1"/>
  <c r="I615" i="1"/>
  <c r="F653" i="1"/>
  <c r="F638" i="1" s="1"/>
  <c r="I671" i="1"/>
  <c r="I735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94" i="1"/>
  <c r="F493" i="1"/>
  <c r="F492" i="1" s="1"/>
  <c r="F491" i="1" s="1"/>
  <c r="I547" i="1"/>
  <c r="I553" i="1"/>
  <c r="I559" i="1"/>
  <c r="I663" i="1"/>
  <c r="F753" i="1"/>
  <c r="F748" i="1" s="1"/>
  <c r="I767" i="1"/>
  <c r="H773" i="1"/>
  <c r="F772" i="1"/>
  <c r="H772" i="1" s="1"/>
  <c r="I811" i="1"/>
  <c r="G810" i="1"/>
  <c r="G809" i="1" s="1"/>
  <c r="F850" i="1"/>
  <c r="I880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4" i="1"/>
  <c r="I495" i="1"/>
  <c r="I496" i="1"/>
  <c r="I497" i="1"/>
  <c r="I498" i="1"/>
  <c r="I499" i="1"/>
  <c r="I500" i="1"/>
  <c r="I501" i="1"/>
  <c r="I502" i="1"/>
  <c r="I503" i="1"/>
  <c r="H505" i="1"/>
  <c r="H506" i="1"/>
  <c r="H507" i="1"/>
  <c r="I509" i="1"/>
  <c r="H516" i="1"/>
  <c r="I521" i="1"/>
  <c r="H524" i="1"/>
  <c r="I529" i="1"/>
  <c r="H563" i="1"/>
  <c r="H595" i="1"/>
  <c r="H603" i="1"/>
  <c r="H621" i="1"/>
  <c r="H629" i="1"/>
  <c r="H637" i="1"/>
  <c r="I707" i="1"/>
  <c r="I723" i="1"/>
  <c r="I752" i="1"/>
  <c r="G768" i="1"/>
  <c r="F785" i="1"/>
  <c r="H805" i="1"/>
  <c r="F804" i="1"/>
  <c r="F803" i="1" s="1"/>
  <c r="H803" i="1" s="1"/>
  <c r="I823" i="1"/>
  <c r="G822" i="1"/>
  <c r="G821" i="1" s="1"/>
  <c r="H846" i="1"/>
  <c r="F845" i="1"/>
  <c r="F844" i="1" s="1"/>
  <c r="I886" i="1"/>
  <c r="I901" i="1"/>
  <c r="F913" i="1"/>
  <c r="I931" i="1"/>
  <c r="H689" i="1"/>
  <c r="H705" i="1"/>
  <c r="I706" i="1"/>
  <c r="H721" i="1"/>
  <c r="I722" i="1"/>
  <c r="H729" i="1"/>
  <c r="H756" i="1"/>
  <c r="H762" i="1"/>
  <c r="H771" i="1"/>
  <c r="I773" i="1"/>
  <c r="H775" i="1"/>
  <c r="H777" i="1"/>
  <c r="H781" i="1"/>
  <c r="H783" i="1"/>
  <c r="H787" i="1"/>
  <c r="I789" i="1"/>
  <c r="I791" i="1"/>
  <c r="H793" i="1"/>
  <c r="H801" i="1"/>
  <c r="F800" i="1"/>
  <c r="F799" i="1" s="1"/>
  <c r="H813" i="1"/>
  <c r="F812" i="1"/>
  <c r="F811" i="1" s="1"/>
  <c r="F821" i="1"/>
  <c r="H835" i="1"/>
  <c r="F834" i="1"/>
  <c r="H834" i="1" s="1"/>
  <c r="I853" i="1"/>
  <c r="G852" i="1"/>
  <c r="G851" i="1" s="1"/>
  <c r="I857" i="1"/>
  <c r="G856" i="1"/>
  <c r="G855" i="1" s="1"/>
  <c r="I855" i="1" s="1"/>
  <c r="H861" i="1"/>
  <c r="F860" i="1"/>
  <c r="H860" i="1" s="1"/>
  <c r="H865" i="1"/>
  <c r="F891" i="1"/>
  <c r="F890" i="1" s="1"/>
  <c r="F889" i="1" s="1"/>
  <c r="F888" i="1" s="1"/>
  <c r="F887" i="1" s="1"/>
  <c r="F906" i="1"/>
  <c r="F905" i="1" s="1"/>
  <c r="F904" i="1" s="1"/>
  <c r="I923" i="1"/>
  <c r="H795" i="1"/>
  <c r="I807" i="1"/>
  <c r="I813" i="1"/>
  <c r="H815" i="1"/>
  <c r="I817" i="1"/>
  <c r="H823" i="1"/>
  <c r="I825" i="1"/>
  <c r="I827" i="1"/>
  <c r="H829" i="1"/>
  <c r="H831" i="1"/>
  <c r="H832" i="1"/>
  <c r="H833" i="1"/>
  <c r="H837" i="1"/>
  <c r="H839" i="1"/>
  <c r="H853" i="1"/>
  <c r="H857" i="1"/>
  <c r="H859" i="1"/>
  <c r="H863" i="1"/>
  <c r="H867" i="1"/>
  <c r="H869" i="1"/>
  <c r="H884" i="1"/>
  <c r="I885" i="1"/>
  <c r="H909" i="1"/>
  <c r="H22" i="1"/>
  <c r="F21" i="1"/>
  <c r="H21" i="1" s="1"/>
  <c r="H23" i="1"/>
  <c r="F28" i="1"/>
  <c r="I28" i="1" s="1"/>
  <c r="G508" i="1"/>
  <c r="H508" i="1" s="1"/>
  <c r="H509" i="1"/>
  <c r="G514" i="1"/>
  <c r="H515" i="1"/>
  <c r="G520" i="1"/>
  <c r="H520" i="1" s="1"/>
  <c r="H521" i="1"/>
  <c r="G522" i="1"/>
  <c r="I522" i="1" s="1"/>
  <c r="H523" i="1"/>
  <c r="G528" i="1"/>
  <c r="H528" i="1" s="1"/>
  <c r="H529" i="1"/>
  <c r="G534" i="1"/>
  <c r="H535" i="1"/>
  <c r="I550" i="1"/>
  <c r="G549" i="1"/>
  <c r="I552" i="1"/>
  <c r="G551" i="1"/>
  <c r="I551" i="1" s="1"/>
  <c r="I562" i="1"/>
  <c r="G561" i="1"/>
  <c r="I570" i="1"/>
  <c r="G569" i="1"/>
  <c r="I572" i="1"/>
  <c r="G571" i="1"/>
  <c r="I571" i="1" s="1"/>
  <c r="I600" i="1"/>
  <c r="G599" i="1"/>
  <c r="I602" i="1"/>
  <c r="G601" i="1"/>
  <c r="I601" i="1" s="1"/>
  <c r="I620" i="1"/>
  <c r="G619" i="1"/>
  <c r="I632" i="1"/>
  <c r="G631" i="1"/>
  <c r="I636" i="1"/>
  <c r="G635" i="1"/>
  <c r="I666" i="1"/>
  <c r="G665" i="1"/>
  <c r="I670" i="1"/>
  <c r="G669" i="1"/>
  <c r="I680" i="1"/>
  <c r="G679" i="1"/>
  <c r="I686" i="1"/>
  <c r="G685" i="1"/>
  <c r="I688" i="1"/>
  <c r="G687" i="1"/>
  <c r="I687" i="1" s="1"/>
  <c r="I728" i="1"/>
  <c r="G727" i="1"/>
  <c r="I738" i="1"/>
  <c r="G737" i="1"/>
  <c r="I742" i="1"/>
  <c r="G741" i="1"/>
  <c r="I744" i="1"/>
  <c r="G743" i="1"/>
  <c r="I743" i="1" s="1"/>
  <c r="I755" i="1"/>
  <c r="G754" i="1"/>
  <c r="H769" i="1"/>
  <c r="F768" i="1"/>
  <c r="H770" i="1"/>
  <c r="F870" i="1"/>
  <c r="F13" i="1"/>
  <c r="H514" i="1"/>
  <c r="H522" i="1"/>
  <c r="H534" i="1"/>
  <c r="I540" i="1"/>
  <c r="G539" i="1"/>
  <c r="I546" i="1"/>
  <c r="G545" i="1"/>
  <c r="H549" i="1"/>
  <c r="H551" i="1"/>
  <c r="I556" i="1"/>
  <c r="G555" i="1"/>
  <c r="I558" i="1"/>
  <c r="G557" i="1"/>
  <c r="I557" i="1" s="1"/>
  <c r="H561" i="1"/>
  <c r="I566" i="1"/>
  <c r="G565" i="1"/>
  <c r="I565" i="1" s="1"/>
  <c r="H569" i="1"/>
  <c r="H571" i="1"/>
  <c r="I576" i="1"/>
  <c r="G575" i="1"/>
  <c r="H575" i="1" s="1"/>
  <c r="I582" i="1"/>
  <c r="G581" i="1"/>
  <c r="I586" i="1"/>
  <c r="G585" i="1"/>
  <c r="I590" i="1"/>
  <c r="G589" i="1"/>
  <c r="I594" i="1"/>
  <c r="G593" i="1"/>
  <c r="H599" i="1"/>
  <c r="H601" i="1"/>
  <c r="I606" i="1"/>
  <c r="G605" i="1"/>
  <c r="I610" i="1"/>
  <c r="G609" i="1"/>
  <c r="I614" i="1"/>
  <c r="G613" i="1"/>
  <c r="H619" i="1"/>
  <c r="I626" i="1"/>
  <c r="G625" i="1"/>
  <c r="I628" i="1"/>
  <c r="G627" i="1"/>
  <c r="I627" i="1" s="1"/>
  <c r="H631" i="1"/>
  <c r="H635" i="1"/>
  <c r="I644" i="1"/>
  <c r="G643" i="1"/>
  <c r="H643" i="1" s="1"/>
  <c r="I648" i="1"/>
  <c r="G647" i="1"/>
  <c r="H647" i="1" s="1"/>
  <c r="I652" i="1"/>
  <c r="G651" i="1"/>
  <c r="H651" i="1" s="1"/>
  <c r="I658" i="1"/>
  <c r="G657" i="1"/>
  <c r="I662" i="1"/>
  <c r="G661" i="1"/>
  <c r="H665" i="1"/>
  <c r="H669" i="1"/>
  <c r="I676" i="1"/>
  <c r="G675" i="1"/>
  <c r="H679" i="1"/>
  <c r="H685" i="1"/>
  <c r="H687" i="1"/>
  <c r="I694" i="1"/>
  <c r="G693" i="1"/>
  <c r="I700" i="1"/>
  <c r="G699" i="1"/>
  <c r="I699" i="1" s="1"/>
  <c r="I702" i="1"/>
  <c r="G701" i="1"/>
  <c r="I704" i="1"/>
  <c r="G703" i="1"/>
  <c r="H703" i="1" s="1"/>
  <c r="I714" i="1"/>
  <c r="G713" i="1"/>
  <c r="I718" i="1"/>
  <c r="G717" i="1"/>
  <c r="H727" i="1"/>
  <c r="I734" i="1"/>
  <c r="G733" i="1"/>
  <c r="H737" i="1"/>
  <c r="H741" i="1"/>
  <c r="H743" i="1"/>
  <c r="I751" i="1"/>
  <c r="G750" i="1"/>
  <c r="H754" i="1"/>
  <c r="I759" i="1"/>
  <c r="G758" i="1"/>
  <c r="I761" i="1"/>
  <c r="G760" i="1"/>
  <c r="I760" i="1" s="1"/>
  <c r="I766" i="1"/>
  <c r="G765" i="1"/>
  <c r="H780" i="1"/>
  <c r="H782" i="1"/>
  <c r="H794" i="1"/>
  <c r="H796" i="1"/>
  <c r="H800" i="1"/>
  <c r="H802" i="1"/>
  <c r="H804" i="1"/>
  <c r="H806" i="1"/>
  <c r="H836" i="1"/>
  <c r="H838" i="1"/>
  <c r="H540" i="1"/>
  <c r="H546" i="1"/>
  <c r="H550" i="1"/>
  <c r="H552" i="1"/>
  <c r="H556" i="1"/>
  <c r="H558" i="1"/>
  <c r="H562" i="1"/>
  <c r="H566" i="1"/>
  <c r="H570" i="1"/>
  <c r="H572" i="1"/>
  <c r="H576" i="1"/>
  <c r="H582" i="1"/>
  <c r="H586" i="1"/>
  <c r="H590" i="1"/>
  <c r="H594" i="1"/>
  <c r="H600" i="1"/>
  <c r="H602" i="1"/>
  <c r="H606" i="1"/>
  <c r="H610" i="1"/>
  <c r="H614" i="1"/>
  <c r="H620" i="1"/>
  <c r="H626" i="1"/>
  <c r="H628" i="1"/>
  <c r="H632" i="1"/>
  <c r="H636" i="1"/>
  <c r="H644" i="1"/>
  <c r="H648" i="1"/>
  <c r="H652" i="1"/>
  <c r="H658" i="1"/>
  <c r="H662" i="1"/>
  <c r="H666" i="1"/>
  <c r="H670" i="1"/>
  <c r="H676" i="1"/>
  <c r="H680" i="1"/>
  <c r="H686" i="1"/>
  <c r="H688" i="1"/>
  <c r="H694" i="1"/>
  <c r="H700" i="1"/>
  <c r="H702" i="1"/>
  <c r="H704" i="1"/>
  <c r="H706" i="1"/>
  <c r="H714" i="1"/>
  <c r="H718" i="1"/>
  <c r="H720" i="1"/>
  <c r="H722" i="1"/>
  <c r="H728" i="1"/>
  <c r="H734" i="1"/>
  <c r="H738" i="1"/>
  <c r="H742" i="1"/>
  <c r="H744" i="1"/>
  <c r="H751" i="1"/>
  <c r="H755" i="1"/>
  <c r="H759" i="1"/>
  <c r="H761" i="1"/>
  <c r="H766" i="1"/>
  <c r="I769" i="1"/>
  <c r="H774" i="1"/>
  <c r="H776" i="1"/>
  <c r="I779" i="1"/>
  <c r="H828" i="1"/>
  <c r="H830" i="1"/>
  <c r="H845" i="1"/>
  <c r="H847" i="1"/>
  <c r="H862" i="1"/>
  <c r="H864" i="1"/>
  <c r="H866" i="1"/>
  <c r="H868" i="1"/>
  <c r="I770" i="1"/>
  <c r="I772" i="1"/>
  <c r="I774" i="1"/>
  <c r="I776" i="1"/>
  <c r="I781" i="1"/>
  <c r="H786" i="1"/>
  <c r="H788" i="1"/>
  <c r="H790" i="1"/>
  <c r="I793" i="1"/>
  <c r="I795" i="1"/>
  <c r="I799" i="1"/>
  <c r="I801" i="1"/>
  <c r="I805" i="1"/>
  <c r="H812" i="1"/>
  <c r="H814" i="1"/>
  <c r="H816" i="1"/>
  <c r="H818" i="1"/>
  <c r="H824" i="1"/>
  <c r="H826" i="1"/>
  <c r="I829" i="1"/>
  <c r="I835" i="1"/>
  <c r="I837" i="1"/>
  <c r="I844" i="1"/>
  <c r="I846" i="1"/>
  <c r="F849" i="1"/>
  <c r="H852" i="1"/>
  <c r="H854" i="1"/>
  <c r="H856" i="1"/>
  <c r="H858" i="1"/>
  <c r="I861" i="1"/>
  <c r="I863" i="1"/>
  <c r="I865" i="1"/>
  <c r="I867" i="1"/>
  <c r="I883" i="1"/>
  <c r="G882" i="1"/>
  <c r="H882" i="1" s="1"/>
  <c r="I893" i="1"/>
  <c r="G892" i="1"/>
  <c r="I895" i="1"/>
  <c r="G894" i="1"/>
  <c r="I894" i="1" s="1"/>
  <c r="I780" i="1"/>
  <c r="I782" i="1"/>
  <c r="I786" i="1"/>
  <c r="I788" i="1"/>
  <c r="I790" i="1"/>
  <c r="I792" i="1"/>
  <c r="I794" i="1"/>
  <c r="I796" i="1"/>
  <c r="I800" i="1"/>
  <c r="I802" i="1"/>
  <c r="I806" i="1"/>
  <c r="I812" i="1"/>
  <c r="I814" i="1"/>
  <c r="I816" i="1"/>
  <c r="I818" i="1"/>
  <c r="I822" i="1"/>
  <c r="I824" i="1"/>
  <c r="I826" i="1"/>
  <c r="I828" i="1"/>
  <c r="I830" i="1"/>
  <c r="I832" i="1"/>
  <c r="I834" i="1"/>
  <c r="I836" i="1"/>
  <c r="I838" i="1"/>
  <c r="I845" i="1"/>
  <c r="I847" i="1"/>
  <c r="I852" i="1"/>
  <c r="I854" i="1"/>
  <c r="I856" i="1"/>
  <c r="I858" i="1"/>
  <c r="I860" i="1"/>
  <c r="I862" i="1"/>
  <c r="I864" i="1"/>
  <c r="I866" i="1"/>
  <c r="I868" i="1"/>
  <c r="I875" i="1"/>
  <c r="G874" i="1"/>
  <c r="H874" i="1" s="1"/>
  <c r="I879" i="1"/>
  <c r="G878" i="1"/>
  <c r="H894" i="1"/>
  <c r="I908" i="1"/>
  <c r="G907" i="1"/>
  <c r="I926" i="1"/>
  <c r="G925" i="1"/>
  <c r="I930" i="1"/>
  <c r="G929" i="1"/>
  <c r="H875" i="1"/>
  <c r="H879" i="1"/>
  <c r="H883" i="1"/>
  <c r="H885" i="1"/>
  <c r="H893" i="1"/>
  <c r="H895" i="1"/>
  <c r="I900" i="1"/>
  <c r="G899" i="1"/>
  <c r="H899" i="1" s="1"/>
  <c r="H907" i="1"/>
  <c r="I912" i="1"/>
  <c r="G911" i="1"/>
  <c r="I918" i="1"/>
  <c r="G917" i="1"/>
  <c r="H917" i="1" s="1"/>
  <c r="I922" i="1"/>
  <c r="G921" i="1"/>
  <c r="H925" i="1"/>
  <c r="H929" i="1"/>
  <c r="I936" i="1"/>
  <c r="G935" i="1"/>
  <c r="I942" i="1"/>
  <c r="G941" i="1"/>
  <c r="I944" i="1"/>
  <c r="G943" i="1"/>
  <c r="I943" i="1" s="1"/>
  <c r="I946" i="1"/>
  <c r="G945" i="1"/>
  <c r="I945" i="1" s="1"/>
  <c r="I954" i="1"/>
  <c r="G953" i="1"/>
  <c r="H900" i="1"/>
  <c r="H908" i="1"/>
  <c r="H912" i="1"/>
  <c r="H918" i="1"/>
  <c r="H922" i="1"/>
  <c r="H926" i="1"/>
  <c r="H930" i="1"/>
  <c r="H936" i="1"/>
  <c r="H942" i="1"/>
  <c r="H944" i="1"/>
  <c r="H946" i="1"/>
  <c r="H954" i="1"/>
  <c r="D109" i="3" l="1"/>
  <c r="F34" i="3"/>
  <c r="E34" i="3"/>
  <c r="E132" i="3"/>
  <c r="C110" i="3"/>
  <c r="F132" i="3"/>
  <c r="C79" i="3"/>
  <c r="E80" i="3"/>
  <c r="F80" i="3"/>
  <c r="F63" i="3"/>
  <c r="E63" i="3"/>
  <c r="D52" i="3"/>
  <c r="I851" i="1"/>
  <c r="G850" i="1"/>
  <c r="H821" i="1"/>
  <c r="F820" i="1"/>
  <c r="I821" i="1"/>
  <c r="G820" i="1"/>
  <c r="H785" i="1"/>
  <c r="F784" i="1"/>
  <c r="H855" i="1"/>
  <c r="H851" i="1"/>
  <c r="F244" i="1"/>
  <c r="H8" i="1"/>
  <c r="F7" i="1"/>
  <c r="I8" i="1"/>
  <c r="I804" i="1"/>
  <c r="H822" i="1"/>
  <c r="I803" i="1"/>
  <c r="F903" i="1"/>
  <c r="F902" i="1" s="1"/>
  <c r="H811" i="1"/>
  <c r="F810" i="1"/>
  <c r="H799" i="1"/>
  <c r="F798" i="1"/>
  <c r="H844" i="1"/>
  <c r="F843" i="1"/>
  <c r="F490" i="1"/>
  <c r="I785" i="1"/>
  <c r="G784" i="1"/>
  <c r="I247" i="1"/>
  <c r="G246" i="1"/>
  <c r="H247" i="1"/>
  <c r="I935" i="1"/>
  <c r="G934" i="1"/>
  <c r="I892" i="1"/>
  <c r="G891" i="1"/>
  <c r="I882" i="1"/>
  <c r="G881" i="1"/>
  <c r="H935" i="1"/>
  <c r="I765" i="1"/>
  <c r="G764" i="1"/>
  <c r="I758" i="1"/>
  <c r="G757" i="1"/>
  <c r="I675" i="1"/>
  <c r="I625" i="1"/>
  <c r="G624" i="1"/>
  <c r="I613" i="1"/>
  <c r="G612" i="1"/>
  <c r="I609" i="1"/>
  <c r="G608" i="1"/>
  <c r="I605" i="1"/>
  <c r="G604" i="1"/>
  <c r="I555" i="1"/>
  <c r="G554" i="1"/>
  <c r="I545" i="1"/>
  <c r="I539" i="1"/>
  <c r="G538" i="1"/>
  <c r="H13" i="1"/>
  <c r="F12" i="1"/>
  <c r="H768" i="1"/>
  <c r="F763" i="1"/>
  <c r="I768" i="1"/>
  <c r="H765" i="1"/>
  <c r="H758" i="1"/>
  <c r="H699" i="1"/>
  <c r="H625" i="1"/>
  <c r="I619" i="1"/>
  <c r="G618" i="1"/>
  <c r="H613" i="1"/>
  <c r="H609" i="1"/>
  <c r="H605" i="1"/>
  <c r="I561" i="1"/>
  <c r="G560" i="1"/>
  <c r="H557" i="1"/>
  <c r="I549" i="1"/>
  <c r="G548" i="1"/>
  <c r="H545" i="1"/>
  <c r="I534" i="1"/>
  <c r="G533" i="1"/>
  <c r="I528" i="1"/>
  <c r="G527" i="1"/>
  <c r="I520" i="1"/>
  <c r="G519" i="1"/>
  <c r="I514" i="1"/>
  <c r="G513" i="1"/>
  <c r="I508" i="1"/>
  <c r="G504" i="1"/>
  <c r="I953" i="1"/>
  <c r="G952" i="1"/>
  <c r="I941" i="1"/>
  <c r="G940" i="1"/>
  <c r="I899" i="1"/>
  <c r="G898" i="1"/>
  <c r="H945" i="1"/>
  <c r="I929" i="1"/>
  <c r="G928" i="1"/>
  <c r="I925" i="1"/>
  <c r="G924" i="1"/>
  <c r="I921" i="1"/>
  <c r="G920" i="1"/>
  <c r="I917" i="1"/>
  <c r="G916" i="1"/>
  <c r="I911" i="1"/>
  <c r="G910" i="1"/>
  <c r="G906" i="1" s="1"/>
  <c r="H941" i="1"/>
  <c r="I907" i="1"/>
  <c r="H892" i="1"/>
  <c r="I878" i="1"/>
  <c r="G877" i="1"/>
  <c r="I874" i="1"/>
  <c r="G873" i="1"/>
  <c r="H921" i="1"/>
  <c r="H911" i="1"/>
  <c r="F848" i="1"/>
  <c r="H953" i="1"/>
  <c r="H943" i="1"/>
  <c r="I750" i="1"/>
  <c r="G749" i="1"/>
  <c r="I733" i="1"/>
  <c r="I717" i="1"/>
  <c r="G716" i="1"/>
  <c r="I713" i="1"/>
  <c r="G712" i="1"/>
  <c r="G697" i="1"/>
  <c r="I703" i="1"/>
  <c r="I701" i="1"/>
  <c r="G698" i="1"/>
  <c r="I693" i="1"/>
  <c r="G692" i="1"/>
  <c r="I661" i="1"/>
  <c r="I657" i="1"/>
  <c r="G656" i="1"/>
  <c r="I651" i="1"/>
  <c r="G650" i="1"/>
  <c r="I647" i="1"/>
  <c r="G646" i="1"/>
  <c r="I643" i="1"/>
  <c r="G642" i="1"/>
  <c r="I593" i="1"/>
  <c r="G592" i="1"/>
  <c r="I589" i="1"/>
  <c r="G588" i="1"/>
  <c r="I585" i="1"/>
  <c r="G584" i="1"/>
  <c r="I581" i="1"/>
  <c r="G580" i="1"/>
  <c r="I575" i="1"/>
  <c r="G574" i="1"/>
  <c r="H878" i="1"/>
  <c r="H760" i="1"/>
  <c r="I754" i="1"/>
  <c r="G753" i="1"/>
  <c r="H750" i="1"/>
  <c r="I741" i="1"/>
  <c r="G740" i="1"/>
  <c r="I737" i="1"/>
  <c r="G736" i="1"/>
  <c r="H733" i="1"/>
  <c r="I727" i="1"/>
  <c r="G726" i="1"/>
  <c r="H717" i="1"/>
  <c r="H713" i="1"/>
  <c r="H701" i="1"/>
  <c r="H693" i="1"/>
  <c r="I685" i="1"/>
  <c r="G684" i="1"/>
  <c r="I679" i="1"/>
  <c r="G678" i="1"/>
  <c r="H675" i="1"/>
  <c r="I669" i="1"/>
  <c r="G668" i="1"/>
  <c r="I665" i="1"/>
  <c r="G664" i="1"/>
  <c r="H661" i="1"/>
  <c r="H657" i="1"/>
  <c r="I635" i="1"/>
  <c r="G634" i="1"/>
  <c r="I631" i="1"/>
  <c r="G630" i="1"/>
  <c r="H627" i="1"/>
  <c r="I599" i="1"/>
  <c r="G598" i="1"/>
  <c r="H593" i="1"/>
  <c r="H589" i="1"/>
  <c r="H585" i="1"/>
  <c r="H581" i="1"/>
  <c r="I569" i="1"/>
  <c r="G568" i="1"/>
  <c r="H565" i="1"/>
  <c r="H555" i="1"/>
  <c r="H539" i="1"/>
  <c r="H28" i="1"/>
  <c r="F27" i="1"/>
  <c r="I21" i="1"/>
  <c r="I13" i="1"/>
  <c r="E79" i="3" l="1"/>
  <c r="C13" i="3"/>
  <c r="E13" i="3" s="1"/>
  <c r="E110" i="3"/>
  <c r="C109" i="3"/>
  <c r="F79" i="3"/>
  <c r="F110" i="3"/>
  <c r="F52" i="3"/>
  <c r="E52" i="3"/>
  <c r="D13" i="3"/>
  <c r="F109" i="3"/>
  <c r="D190" i="3"/>
  <c r="F842" i="1"/>
  <c r="H843" i="1"/>
  <c r="I843" i="1"/>
  <c r="F797" i="1"/>
  <c r="H798" i="1"/>
  <c r="I798" i="1"/>
  <c r="F809" i="1"/>
  <c r="H810" i="1"/>
  <c r="I810" i="1"/>
  <c r="I246" i="1"/>
  <c r="G245" i="1"/>
  <c r="H246" i="1"/>
  <c r="G778" i="1"/>
  <c r="I784" i="1"/>
  <c r="H7" i="1"/>
  <c r="I7" i="1"/>
  <c r="F243" i="1"/>
  <c r="H784" i="1"/>
  <c r="F778" i="1"/>
  <c r="H778" i="1" s="1"/>
  <c r="G819" i="1"/>
  <c r="I820" i="1"/>
  <c r="F819" i="1"/>
  <c r="H819" i="1" s="1"/>
  <c r="H820" i="1"/>
  <c r="G849" i="1"/>
  <c r="H850" i="1"/>
  <c r="I850" i="1"/>
  <c r="I568" i="1"/>
  <c r="G564" i="1"/>
  <c r="H568" i="1"/>
  <c r="I678" i="1"/>
  <c r="H678" i="1"/>
  <c r="H27" i="1"/>
  <c r="F26" i="1"/>
  <c r="I27" i="1"/>
  <c r="I630" i="1"/>
  <c r="H630" i="1"/>
  <c r="I634" i="1"/>
  <c r="G633" i="1"/>
  <c r="H634" i="1"/>
  <c r="I664" i="1"/>
  <c r="H664" i="1"/>
  <c r="I668" i="1"/>
  <c r="G667" i="1"/>
  <c r="H668" i="1"/>
  <c r="I736" i="1"/>
  <c r="H736" i="1"/>
  <c r="I740" i="1"/>
  <c r="G739" i="1"/>
  <c r="H740" i="1"/>
  <c r="I574" i="1"/>
  <c r="H574" i="1"/>
  <c r="I580" i="1"/>
  <c r="G579" i="1"/>
  <c r="H580" i="1"/>
  <c r="I584" i="1"/>
  <c r="G583" i="1"/>
  <c r="H584" i="1"/>
  <c r="I588" i="1"/>
  <c r="G587" i="1"/>
  <c r="H588" i="1"/>
  <c r="I592" i="1"/>
  <c r="G591" i="1"/>
  <c r="H592" i="1"/>
  <c r="I642" i="1"/>
  <c r="G641" i="1"/>
  <c r="H642" i="1"/>
  <c r="I646" i="1"/>
  <c r="G645" i="1"/>
  <c r="H646" i="1"/>
  <c r="I650" i="1"/>
  <c r="G649" i="1"/>
  <c r="H650" i="1"/>
  <c r="I656" i="1"/>
  <c r="G655" i="1"/>
  <c r="H656" i="1"/>
  <c r="G660" i="1"/>
  <c r="I692" i="1"/>
  <c r="G691" i="1"/>
  <c r="H692" i="1"/>
  <c r="I698" i="1"/>
  <c r="H698" i="1"/>
  <c r="I712" i="1"/>
  <c r="G711" i="1"/>
  <c r="H712" i="1"/>
  <c r="I716" i="1"/>
  <c r="G715" i="1"/>
  <c r="H716" i="1"/>
  <c r="G732" i="1"/>
  <c r="I749" i="1"/>
  <c r="G748" i="1"/>
  <c r="H749" i="1"/>
  <c r="I873" i="1"/>
  <c r="G872" i="1"/>
  <c r="H873" i="1"/>
  <c r="I877" i="1"/>
  <c r="G876" i="1"/>
  <c r="H877" i="1"/>
  <c r="I910" i="1"/>
  <c r="H910" i="1"/>
  <c r="I916" i="1"/>
  <c r="G915" i="1"/>
  <c r="H916" i="1"/>
  <c r="I920" i="1"/>
  <c r="G919" i="1"/>
  <c r="H920" i="1"/>
  <c r="I924" i="1"/>
  <c r="H924" i="1"/>
  <c r="I928" i="1"/>
  <c r="G927" i="1"/>
  <c r="H928" i="1"/>
  <c r="I548" i="1"/>
  <c r="H548" i="1"/>
  <c r="I618" i="1"/>
  <c r="G617" i="1"/>
  <c r="H618" i="1"/>
  <c r="I881" i="1"/>
  <c r="H881" i="1"/>
  <c r="I891" i="1"/>
  <c r="G890" i="1"/>
  <c r="H891" i="1"/>
  <c r="I934" i="1"/>
  <c r="G933" i="1"/>
  <c r="H934" i="1"/>
  <c r="I598" i="1"/>
  <c r="G597" i="1"/>
  <c r="H598" i="1"/>
  <c r="I684" i="1"/>
  <c r="G683" i="1"/>
  <c r="H684" i="1"/>
  <c r="I726" i="1"/>
  <c r="G725" i="1"/>
  <c r="H726" i="1"/>
  <c r="I753" i="1"/>
  <c r="H753" i="1"/>
  <c r="I697" i="1"/>
  <c r="G696" i="1"/>
  <c r="H697" i="1"/>
  <c r="I906" i="1"/>
  <c r="G905" i="1"/>
  <c r="H906" i="1"/>
  <c r="I898" i="1"/>
  <c r="G897" i="1"/>
  <c r="H898" i="1"/>
  <c r="I940" i="1"/>
  <c r="G939" i="1"/>
  <c r="H940" i="1"/>
  <c r="I952" i="1"/>
  <c r="G951" i="1"/>
  <c r="H952" i="1"/>
  <c r="I504" i="1"/>
  <c r="G493" i="1"/>
  <c r="H504" i="1"/>
  <c r="I513" i="1"/>
  <c r="G512" i="1"/>
  <c r="H513" i="1"/>
  <c r="I519" i="1"/>
  <c r="G518" i="1"/>
  <c r="H519" i="1"/>
  <c r="I527" i="1"/>
  <c r="G526" i="1"/>
  <c r="H527" i="1"/>
  <c r="I533" i="1"/>
  <c r="G532" i="1"/>
  <c r="H533" i="1"/>
  <c r="I560" i="1"/>
  <c r="H560" i="1"/>
  <c r="F747" i="1"/>
  <c r="H12" i="1"/>
  <c r="I12" i="1"/>
  <c r="I538" i="1"/>
  <c r="G537" i="1"/>
  <c r="H538" i="1"/>
  <c r="G544" i="1"/>
  <c r="I554" i="1"/>
  <c r="H554" i="1"/>
  <c r="I604" i="1"/>
  <c r="H604" i="1"/>
  <c r="I608" i="1"/>
  <c r="G607" i="1"/>
  <c r="H608" i="1"/>
  <c r="I612" i="1"/>
  <c r="G611" i="1"/>
  <c r="H612" i="1"/>
  <c r="I624" i="1"/>
  <c r="G623" i="1"/>
  <c r="H624" i="1"/>
  <c r="G674" i="1"/>
  <c r="I757" i="1"/>
  <c r="H757" i="1"/>
  <c r="I764" i="1"/>
  <c r="G763" i="1"/>
  <c r="I763" i="1" s="1"/>
  <c r="H764" i="1"/>
  <c r="C190" i="3" l="1"/>
  <c r="E190" i="3" s="1"/>
  <c r="E109" i="3"/>
  <c r="F190" i="3"/>
  <c r="F13" i="3"/>
  <c r="H797" i="1"/>
  <c r="I797" i="1"/>
  <c r="I849" i="1"/>
  <c r="H849" i="1"/>
  <c r="I819" i="1"/>
  <c r="G808" i="1"/>
  <c r="I778" i="1"/>
  <c r="I245" i="1"/>
  <c r="G244" i="1"/>
  <c r="H245" i="1"/>
  <c r="H809" i="1"/>
  <c r="F808" i="1"/>
  <c r="H808" i="1" s="1"/>
  <c r="I809" i="1"/>
  <c r="H842" i="1"/>
  <c r="F841" i="1"/>
  <c r="I842" i="1"/>
  <c r="I611" i="1"/>
  <c r="H611" i="1"/>
  <c r="F746" i="1"/>
  <c r="I526" i="1"/>
  <c r="G525" i="1"/>
  <c r="H526" i="1"/>
  <c r="I512" i="1"/>
  <c r="H512" i="1"/>
  <c r="I951" i="1"/>
  <c r="G950" i="1"/>
  <c r="H951" i="1"/>
  <c r="I897" i="1"/>
  <c r="G896" i="1"/>
  <c r="H897" i="1"/>
  <c r="I696" i="1"/>
  <c r="G695" i="1"/>
  <c r="H696" i="1"/>
  <c r="I683" i="1"/>
  <c r="G682" i="1"/>
  <c r="H683" i="1"/>
  <c r="I933" i="1"/>
  <c r="G932" i="1"/>
  <c r="H933" i="1"/>
  <c r="I617" i="1"/>
  <c r="G616" i="1"/>
  <c r="H617" i="1"/>
  <c r="I919" i="1"/>
  <c r="H919" i="1"/>
  <c r="I876" i="1"/>
  <c r="H876" i="1"/>
  <c r="I748" i="1"/>
  <c r="G747" i="1"/>
  <c r="H748" i="1"/>
  <c r="I732" i="1"/>
  <c r="G731" i="1"/>
  <c r="H732" i="1"/>
  <c r="G709" i="1"/>
  <c r="I715" i="1"/>
  <c r="H715" i="1"/>
  <c r="I691" i="1"/>
  <c r="G690" i="1"/>
  <c r="H691" i="1"/>
  <c r="I660" i="1"/>
  <c r="G659" i="1"/>
  <c r="H660" i="1"/>
  <c r="I655" i="1"/>
  <c r="G654" i="1"/>
  <c r="H655" i="1"/>
  <c r="I645" i="1"/>
  <c r="H645" i="1"/>
  <c r="G577" i="1"/>
  <c r="I591" i="1"/>
  <c r="H591" i="1"/>
  <c r="I583" i="1"/>
  <c r="H583" i="1"/>
  <c r="I739" i="1"/>
  <c r="H739" i="1"/>
  <c r="I633" i="1"/>
  <c r="H633" i="1"/>
  <c r="I564" i="1"/>
  <c r="H564" i="1"/>
  <c r="I674" i="1"/>
  <c r="G673" i="1"/>
  <c r="H674" i="1"/>
  <c r="I623" i="1"/>
  <c r="G622" i="1"/>
  <c r="H623" i="1"/>
  <c r="I607" i="1"/>
  <c r="H607" i="1"/>
  <c r="I544" i="1"/>
  <c r="G543" i="1"/>
  <c r="H544" i="1"/>
  <c r="I537" i="1"/>
  <c r="G536" i="1"/>
  <c r="H537" i="1"/>
  <c r="H763" i="1"/>
  <c r="I532" i="1"/>
  <c r="G531" i="1"/>
  <c r="H532" i="1"/>
  <c r="I518" i="1"/>
  <c r="G517" i="1"/>
  <c r="H518" i="1"/>
  <c r="I493" i="1"/>
  <c r="G492" i="1"/>
  <c r="H493" i="1"/>
  <c r="I939" i="1"/>
  <c r="G938" i="1"/>
  <c r="H939" i="1"/>
  <c r="I905" i="1"/>
  <c r="G904" i="1"/>
  <c r="H905" i="1"/>
  <c r="I725" i="1"/>
  <c r="G724" i="1"/>
  <c r="H725" i="1"/>
  <c r="I597" i="1"/>
  <c r="G596" i="1"/>
  <c r="H597" i="1"/>
  <c r="I890" i="1"/>
  <c r="G889" i="1"/>
  <c r="H890" i="1"/>
  <c r="I927" i="1"/>
  <c r="H927" i="1"/>
  <c r="I915" i="1"/>
  <c r="G914" i="1"/>
  <c r="H915" i="1"/>
  <c r="G871" i="1"/>
  <c r="I872" i="1"/>
  <c r="H872" i="1"/>
  <c r="I711" i="1"/>
  <c r="G710" i="1"/>
  <c r="H711" i="1"/>
  <c r="I649" i="1"/>
  <c r="H649" i="1"/>
  <c r="I641" i="1"/>
  <c r="G640" i="1"/>
  <c r="H641" i="1"/>
  <c r="I587" i="1"/>
  <c r="H587" i="1"/>
  <c r="I579" i="1"/>
  <c r="G578" i="1"/>
  <c r="H579" i="1"/>
  <c r="I667" i="1"/>
  <c r="H667" i="1"/>
  <c r="H26" i="1"/>
  <c r="F25" i="1"/>
  <c r="I26" i="1"/>
  <c r="H841" i="1" l="1"/>
  <c r="I841" i="1"/>
  <c r="F840" i="1"/>
  <c r="I244" i="1"/>
  <c r="G243" i="1"/>
  <c r="H244" i="1"/>
  <c r="I808" i="1"/>
  <c r="I640" i="1"/>
  <c r="G639" i="1"/>
  <c r="H640" i="1"/>
  <c r="I871" i="1"/>
  <c r="G870" i="1"/>
  <c r="H871" i="1"/>
  <c r="I914" i="1"/>
  <c r="H914" i="1"/>
  <c r="G913" i="1"/>
  <c r="G903" i="1" s="1"/>
  <c r="I889" i="1"/>
  <c r="G888" i="1"/>
  <c r="H889" i="1"/>
  <c r="I724" i="1"/>
  <c r="H724" i="1"/>
  <c r="I938" i="1"/>
  <c r="G937" i="1"/>
  <c r="H938" i="1"/>
  <c r="I517" i="1"/>
  <c r="H517" i="1"/>
  <c r="I543" i="1"/>
  <c r="G542" i="1"/>
  <c r="H543" i="1"/>
  <c r="I673" i="1"/>
  <c r="H673" i="1"/>
  <c r="I577" i="1"/>
  <c r="H577" i="1"/>
  <c r="I654" i="1"/>
  <c r="H654" i="1"/>
  <c r="I690" i="1"/>
  <c r="G681" i="1"/>
  <c r="G672" i="1" s="1"/>
  <c r="H690" i="1"/>
  <c r="I709" i="1"/>
  <c r="H709" i="1"/>
  <c r="I731" i="1"/>
  <c r="G730" i="1"/>
  <c r="G708" i="1" s="1"/>
  <c r="H731" i="1"/>
  <c r="I616" i="1"/>
  <c r="H616" i="1"/>
  <c r="I682" i="1"/>
  <c r="H682" i="1"/>
  <c r="I896" i="1"/>
  <c r="H896" i="1"/>
  <c r="G511" i="1"/>
  <c r="I525" i="1"/>
  <c r="H525" i="1"/>
  <c r="F745" i="1"/>
  <c r="H25" i="1"/>
  <c r="F24" i="1"/>
  <c r="I25" i="1"/>
  <c r="G653" i="1"/>
  <c r="I578" i="1"/>
  <c r="H578" i="1"/>
  <c r="I710" i="1"/>
  <c r="H710" i="1"/>
  <c r="I596" i="1"/>
  <c r="H596" i="1"/>
  <c r="I904" i="1"/>
  <c r="H904" i="1"/>
  <c r="I492" i="1"/>
  <c r="G491" i="1"/>
  <c r="H492" i="1"/>
  <c r="I531" i="1"/>
  <c r="G530" i="1"/>
  <c r="H531" i="1"/>
  <c r="I536" i="1"/>
  <c r="H536" i="1"/>
  <c r="I622" i="1"/>
  <c r="H622" i="1"/>
  <c r="I659" i="1"/>
  <c r="H659" i="1"/>
  <c r="I747" i="1"/>
  <c r="G746" i="1"/>
  <c r="I932" i="1"/>
  <c r="H932" i="1"/>
  <c r="I695" i="1"/>
  <c r="H695" i="1"/>
  <c r="I950" i="1"/>
  <c r="G949" i="1"/>
  <c r="H950" i="1"/>
  <c r="H747" i="1"/>
  <c r="I243" i="1" l="1"/>
  <c r="H243" i="1"/>
  <c r="I949" i="1"/>
  <c r="G948" i="1"/>
  <c r="H949" i="1"/>
  <c r="I746" i="1"/>
  <c r="G745" i="1"/>
  <c r="I745" i="1" s="1"/>
  <c r="I491" i="1"/>
  <c r="H491" i="1"/>
  <c r="H746" i="1"/>
  <c r="I708" i="1"/>
  <c r="H708" i="1"/>
  <c r="I672" i="1"/>
  <c r="H672" i="1"/>
  <c r="I937" i="1"/>
  <c r="H937" i="1"/>
  <c r="I639" i="1"/>
  <c r="H639" i="1"/>
  <c r="I530" i="1"/>
  <c r="H530" i="1"/>
  <c r="I903" i="1"/>
  <c r="G902" i="1"/>
  <c r="H903" i="1"/>
  <c r="I653" i="1"/>
  <c r="G638" i="1"/>
  <c r="H653" i="1"/>
  <c r="H24" i="1"/>
  <c r="I24" i="1"/>
  <c r="F6" i="1"/>
  <c r="H745" i="1"/>
  <c r="I511" i="1"/>
  <c r="H511" i="1"/>
  <c r="I730" i="1"/>
  <c r="H730" i="1"/>
  <c r="I681" i="1"/>
  <c r="H681" i="1"/>
  <c r="I542" i="1"/>
  <c r="G541" i="1"/>
  <c r="H542" i="1"/>
  <c r="I888" i="1"/>
  <c r="G887" i="1"/>
  <c r="H888" i="1"/>
  <c r="I913" i="1"/>
  <c r="H913" i="1"/>
  <c r="I870" i="1"/>
  <c r="G848" i="1"/>
  <c r="H870" i="1"/>
  <c r="I848" i="1" l="1"/>
  <c r="G840" i="1"/>
  <c r="H848" i="1"/>
  <c r="I541" i="1"/>
  <c r="H541" i="1"/>
  <c r="I902" i="1"/>
  <c r="H902" i="1"/>
  <c r="G490" i="1"/>
  <c r="I887" i="1"/>
  <c r="H887" i="1"/>
  <c r="F955" i="1"/>
  <c r="H6" i="1"/>
  <c r="I6" i="1"/>
  <c r="I638" i="1"/>
  <c r="H638" i="1"/>
  <c r="I948" i="1"/>
  <c r="G947" i="1"/>
  <c r="H948" i="1"/>
  <c r="I490" i="1" l="1"/>
  <c r="H490" i="1"/>
  <c r="G955" i="1"/>
  <c r="I955" i="1" s="1"/>
  <c r="I840" i="1"/>
  <c r="H840" i="1"/>
  <c r="I947" i="1"/>
  <c r="H947" i="1"/>
  <c r="H955" i="1" l="1"/>
</calcChain>
</file>

<file path=xl/sharedStrings.xml><?xml version="1.0" encoding="utf-8"?>
<sst xmlns="http://schemas.openxmlformats.org/spreadsheetml/2006/main" count="4580" uniqueCount="1010">
  <si>
    <t>2. РАСХОДЫ</t>
  </si>
  <si>
    <t xml:space="preserve">(тыс. руб.)  </t>
  </si>
  <si>
    <t>Наименования</t>
  </si>
  <si>
    <t>Раздел</t>
  </si>
  <si>
    <t>Подраздел</t>
  </si>
  <si>
    <t>Целевая
статья</t>
  </si>
  <si>
    <t>Вид
расходов</t>
  </si>
  <si>
    <t>Утвержденные бюджетные назначения                           (тыс. руб.)</t>
  </si>
  <si>
    <t>Исполнено (тыс. руб.)</t>
  </si>
  <si>
    <t>Неисполненные назначения (тыс. руб.)</t>
  </si>
  <si>
    <t>Выполнение утвержденных бюджетных назначений (%)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</si>
  <si>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</si>
  <si>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</si>
  <si>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</si>
  <si>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</si>
  <si>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Руководство и управление в сфере установленных функций органов местного самоуправления</t>
  </si>
  <si>
    <t>95 0 00 00000</t>
  </si>
  <si>
    <t>Высшее должностное лицо муниципального образования</t>
  </si>
  <si>
    <t>95 0 00 01000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</si>
  <si>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</si>
  <si>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</si>
  <si>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</si>
  <si>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</si>
  <si>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</si>
  <si>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</si>
  <si>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 xml:space="preserve">Центральный аппарат </t>
  </si>
  <si>
    <t>95 0 00 04000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</si>
  <si>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</si>
  <si>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</si>
  <si>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</si>
  <si>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</si>
  <si>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</si>
  <si>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</si>
  <si>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</si>
  <si>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</si>
  <si>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Председатель представительного органа  муниципального образования и его заместители</t>
  </si>
  <si>
    <t>95 0 00 09010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</si>
  <si>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</si>
  <si>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04</t>
  </si>
  <si>
    <t>Муниципальная программа "Муниципальное управление города Фрязино" на 2017-2021 годы</t>
  </si>
  <si>
    <t>09 0 00 00000</t>
  </si>
  <si>
    <t>Подпрограмма "Организация муниципального управления"</t>
  </si>
  <si>
    <t>09 1 00 00000</t>
  </si>
  <si>
    <t>Основное мероприятие "Создание условий для реализации полномочий органов местного самоуправления"</t>
  </si>
  <si>
    <t>09 1 01 00000</t>
  </si>
  <si>
    <t>Обеспечение деятельности органов местного самоуправления</t>
  </si>
  <si>
    <t>09 1 01 00110</t>
  </si>
  <si>
    <t>Организация предоставления гражданам РФ, имеющим место жительства в Московской области,  субсидий на оплату жилого помещения и коммунальных услуг, в том числе обеспечение предоставления гражданам субсидий</t>
  </si>
  <si>
    <t>09 1 01 61420</t>
  </si>
  <si>
    <t>Муниципальная программа "Информирование населения о деятельности органов местного самоуправления городского округа Фрязино" на 2017-2021 годы</t>
  </si>
  <si>
    <t>18 0 00 00000</t>
  </si>
  <si>
    <t>Основное мероприятие "Освещение деятельности органов местного самоуправления в печатных средствах массовой информации"</t>
  </si>
  <si>
    <t>18 1 02 00000</t>
  </si>
  <si>
    <t>Размещение материалов о деятельности органов местного самоуправления и публикация принятых ими нормативных правовых актов в печатных СМИ, изготовление дополнительных тиражей печатных СМИ</t>
  </si>
  <si>
    <t xml:space="preserve">18 1 02 06020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</si>
  <si>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</si>
  <si>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</si>
  <si>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Председатель Контрольно-счетной палаты </t>
  </si>
  <si>
    <t>95 0 00 05010</t>
  </si>
  <si>
    <t>Резервные фонды</t>
  </si>
  <si>
    <t>11</t>
  </si>
  <si>
    <t>Непрограммные расходы бюджета города Фрязино</t>
  </si>
  <si>
    <t>99 0 00 00000</t>
  </si>
  <si>
    <t>Резервные фонды местных администраций</t>
  </si>
  <si>
    <t>99 0 00 07500</t>
  </si>
  <si>
    <t>Резервные средства</t>
  </si>
  <si>
    <t>870</t>
  </si>
  <si>
    <t>Другие общегосударственные вопросы</t>
  </si>
  <si>
    <t>13</t>
  </si>
  <si>
    <t>Муниципальная  программа "Образование города Фрязино" на 2017-2021 годы</t>
  </si>
  <si>
    <t>01 0 00 00000</t>
  </si>
  <si>
    <t>Подпрограмма "Развитие дошкольного образования"</t>
  </si>
  <si>
    <t>01 1 00 00000</t>
  </si>
  <si>
    <t>Основное мероприятие "Создание условий для реализации федерального государственного образовательного стандарта дошкольного образования."</t>
  </si>
  <si>
    <t>01 1 01 00000</t>
  </si>
  <si>
    <t xml:space="preserve">Выплаты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</t>
  </si>
  <si>
    <t>01 1 01 62140</t>
  </si>
  <si>
    <t>Расходы на выплаты персоналу казенных учреждений</t>
  </si>
  <si>
    <t>Подпрограмма "Развитие общего образования "</t>
  </si>
  <si>
    <t>01 2 00 00000</t>
  </si>
  <si>
    <t>Основное мероприятие "Обеспечение переданных государственных полномочий в сфере образования и организации деятельности комиссий по делам  несовершеннолетних и защите их прав городов и районов"</t>
  </si>
  <si>
    <t>01 2 06 00000</t>
  </si>
  <si>
    <t>Осуществление переданных государственных полномочий в сфере образования и организации деятельности комиссий по делам несовершеннолетних и защите их прав городов и районов</t>
  </si>
  <si>
    <t>01 2 06 60680</t>
  </si>
  <si>
    <t>Осуществление государственных полномочий в соответствии с законом Московской области от 24.07.2014г № 107/2014-ОЗ "О наделении органов местного самоуправления муниципальных образований Московской области отдельными государственными полномочиями Московской области"</t>
  </si>
  <si>
    <t>09 1 01 60700</t>
  </si>
  <si>
    <t>Осуществление государственных полномочий в области земельных отношений</t>
  </si>
  <si>
    <t>09 1 01 60830</t>
  </si>
  <si>
    <t>Муниципальная программа "Управление муниципальным имуществом и земельными ресурсами в городском округе Фрязино Московской области" на 2017-2021 годы</t>
  </si>
  <si>
    <t>14 0 00 00000</t>
  </si>
  <si>
    <t>Основное мероприятие "Обеспечение  рационального и эффективного использования муниципальной собственности г. Фрязино, вовлечение в оборот нового  имущества, Обеспечение полноты и достоверности учета муниципальной собственности, оптимизация имущественного комплекса муниципальных предприятий, учреждений"</t>
  </si>
  <si>
    <t>14 1 01 00000</t>
  </si>
  <si>
    <t>Оформление земельных участков и имущества в муниципальную собственность и предоставление в собственность или в аренду муниципального имущества</t>
  </si>
  <si>
    <t>14 1 01 01010</t>
  </si>
  <si>
    <t>Муниципальная программа "Развитие архивного дела города  Фрязино" на 2017-2021 годы</t>
  </si>
  <si>
    <t>15 0 00 00000</t>
  </si>
  <si>
    <t xml:space="preserve">Основное мероприятие "Хранение, комплектование, учет и использование документов архивных фондов Фрязинского муниципального архива и развитие  его материально-технической базы" </t>
  </si>
  <si>
    <t>15 1 01 00000</t>
  </si>
  <si>
    <t>15 1 01 00110</t>
  </si>
  <si>
    <t xml:space="preserve">Обеспечение переданных государственных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 </t>
  </si>
  <si>
    <t>15 1 01 60690</t>
  </si>
  <si>
    <t>Муниципальная 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муниципального учреждения "Многофункциональный центр предоставления государственных и муниципальных услуг городского округа Фрязино Московской области" на 2017-2021 годы</t>
  </si>
  <si>
    <t>16 0 00 00000</t>
  </si>
  <si>
    <t>Основное мероприятие "Реализация общесистемных мер по повышению качества и доступности  государственных и муниципальных услуг на территории муниципального образования."</t>
  </si>
  <si>
    <t>16 1 01 00000</t>
  </si>
  <si>
    <t xml:space="preserve">Обеспечение деятельности многофункционального центра  предоставления государственных и муниципальных услуг </t>
  </si>
  <si>
    <t>16 1 01 03010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</si>
  <si>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</si>
  <si>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</si>
  <si>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</si>
  <si>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</si>
  <si>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Организация деятельности многофункциональных центров предоставления государственных и муниципальных услуг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</si>
  <si>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16 1 01 62680</t>
  </si>
  <si>
    <t>Расходы на софинансирование субсидии на организацию деятельности многофункционального центра предоставления государственных и муниципальных услуг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</si>
  <si>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16 1 01 S2680</t>
  </si>
  <si>
    <t>Содержание, оплата коммунальных услуг и осуществление ремонта муниципального жилищного фонда до заселения и  коммунальных услуг в существующей застройке и в домах, признанных аварийными и подлежащих сносу (в незаселенных жилых помещениях)</t>
  </si>
  <si>
    <t>99 0 00 01020</t>
  </si>
  <si>
    <t xml:space="preserve">Содержание, ремонт и оплата коммунальных услуг по  нежилым помещениям муниципального жилищного  фонда </t>
  </si>
  <si>
    <t>99 0 00 01030</t>
  </si>
  <si>
    <t>Расходы на содержание муниципального казенного учреждения "Центр бюджетного сопровождения"</t>
  </si>
  <si>
    <t>99 0 00 08010</t>
  </si>
  <si>
    <t xml:space="preserve">Расходы на погашение кредиторской задолженности </t>
  </si>
  <si>
    <t>99 4 60 00000</t>
  </si>
  <si>
    <t>Расходы на погашение кредиторской задолженности  по обеспечению деятельности  многофункционального центра предоставления государственных и муниципальных услуг</t>
  </si>
  <si>
    <t>99 4 60 16101</t>
  </si>
  <si>
    <t>Национальная оборона</t>
  </si>
  <si>
    <t>Мобилизационная и вневойсковая подготовка</t>
  </si>
  <si>
    <t>Осуществление полномочий по первичному воинскому учету на территориях, где отсутствуют военные комиссариаты, за счет средств, перечисляемых из федерального бюджета</t>
  </si>
  <si>
    <t>09 1 01 51180</t>
  </si>
  <si>
    <t>Мобилизационная подготовка экономики</t>
  </si>
  <si>
    <t>Мероприятия по обеспечению мобилизационной готовности экономики</t>
  </si>
  <si>
    <t>99 0 00 01700</t>
  </si>
  <si>
    <t>Национальная безопасность и правоохранительная деятельность</t>
  </si>
  <si>
    <t>Защита населения  и территории от чрезвычайных ситуаций природного и техногенного характера, гражданская оборона</t>
  </si>
  <si>
    <t>09</t>
  </si>
  <si>
    <t>Муниципальная программа "Безопасность города Фрязино" на 2017-2021 годы</t>
  </si>
  <si>
    <t>06 0 00 00000</t>
  </si>
  <si>
    <t>Подпрограмма "Снижение рисков и смягчение последствий чрезвычайных ситуаций природного и техногенного характера в городском округе  Фрязино Московской области"</t>
  </si>
  <si>
    <t>06 2 00 00000</t>
  </si>
  <si>
    <t>Основное мероприятие "Повышение степени готовности личного состава формирований к реагированию и организации проведения аварийно-спасательных и других неотложных работ к нормативной степени готовности"</t>
  </si>
  <si>
    <t>06 2 01 00000</t>
  </si>
  <si>
    <t>Разработка, уточнение и корректировка электронного паспорта, планов действий по предупреждению и ликвидации чрезвычайных ситуаций, паспортов безопасности, проведение тренировок</t>
  </si>
  <si>
    <t>06 2 01 04110</t>
  </si>
  <si>
    <t>Создание материальных и финансовых ресурсов для ликвидации чрезвычайных ситуаций</t>
  </si>
  <si>
    <t>06 2 01 04130</t>
  </si>
  <si>
    <t>Основное мероприятие "Совершенствование механизма реагирования экстренных оперативных служб на обращения населения города Фрязино по единому номеру "112"</t>
  </si>
  <si>
    <t>06 2 03 00000</t>
  </si>
  <si>
    <t>Содержание муниципального казенного учреждения "Единая дежурно-диспетчерская служба города Фрязино"</t>
  </si>
  <si>
    <t>06 2 03 04310</t>
  </si>
  <si>
    <t>110</t>
  </si>
  <si>
    <t>Подпрограмма "Развитие и совершенствование систем оповещения и информирования населения  городского округа  Фрязино Московской области "</t>
  </si>
  <si>
    <t>06 3 00 00000</t>
  </si>
  <si>
    <t>Основное мероприятие "Создание и поддержание 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ЧС природного и техногенного характера"</t>
  </si>
  <si>
    <t>06 3 01 00000</t>
  </si>
  <si>
    <t>Оплата услуг связи, эксплуатационно-техническое обслуживание аппаратуры систем оповещения и информирования населения</t>
  </si>
  <si>
    <t>06 3 01 05120</t>
  </si>
  <si>
    <t>Подпрограмма "Обеспечение мероприятий гражданской обороны на территории  городского округа  Фрязино Московской области"</t>
  </si>
  <si>
    <t>06 5 00 00000</t>
  </si>
  <si>
    <t>Основное мероприятие "Реализация задач гражданской обороны"</t>
  </si>
  <si>
    <t>06 5 01 00000</t>
  </si>
  <si>
    <t>Создание запасов продовольствия, медицинских средств индивидуальной защиты и иных средств, используемых в целях гражданской обороны</t>
  </si>
  <si>
    <t>06 5 01 07110</t>
  </si>
  <si>
    <t>Ремонт  и обслуживание объектов гражданской обороны</t>
  </si>
  <si>
    <t>06 5 01 07120</t>
  </si>
  <si>
    <t>Расходы на подготовку и обучение населения, организация деятельности курсов гражданской обороны, учебных консультационных пунктов</t>
  </si>
  <si>
    <t>06 5 01 07130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</si>
  <si>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</si>
  <si>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</si>
  <si>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 в городском округе  Фрязино Московской области "</t>
  </si>
  <si>
    <t>06 1 00 00000</t>
  </si>
  <si>
    <t>Основное мероприятие "Повышение степени антитеррористической защищенности социально-значимых объектов и мест с массовым пребыванием людей"</t>
  </si>
  <si>
    <t>06 1 01 00000</t>
  </si>
  <si>
    <t>Оборудование социально-значимых объектов инженерно-техническими сооружениями, обеспечивающими контроль доступа, блокирование несанкционированного доступа, контроль и оповещение о возникновении угроз</t>
  </si>
  <si>
    <t>06 1 01 03110</t>
  </si>
  <si>
    <t>Основное мероприятие "Снижение общего количества преступлений, совершенных на территории муниципального образования"</t>
  </si>
  <si>
    <t>06 1 02 00000</t>
  </si>
  <si>
    <t>Материально-техническое обеспечение деятельности народных дружин</t>
  </si>
  <si>
    <t>06 1 02 03210</t>
  </si>
  <si>
    <t>Основное мероприятие "Установка систем видеонаблюдения  в местах массового пребывания людей"</t>
  </si>
  <si>
    <t>06 1 03 00000</t>
  </si>
  <si>
    <t>Расходы на предоставление видеоизображения для системы технологического обеспечения региональной общественной безопасности и оперативного управления "Безопасный регион"</t>
  </si>
  <si>
    <t>06 1 03 03310</t>
  </si>
  <si>
    <t>Основное мероприятие "Профилактика и предупреждение проявления экстремизма"</t>
  </si>
  <si>
    <t>06 1 04 00000</t>
  </si>
  <si>
    <t>Круглые столы, конференции, семинары, творческие встречи, национально-культурные мероприятия</t>
  </si>
  <si>
    <t>06 1 04 03410</t>
  </si>
  <si>
    <t>Основное мероприятие "Снижение количества лиц, употребляющих наркотические средства в немедицинских целях"</t>
  </si>
  <si>
    <t>06 1 05 00000</t>
  </si>
  <si>
    <t>Изготовление и размещение наружной рекламы, агитационных материалов, направленных на антинаркотическую деятельность</t>
  </si>
  <si>
    <t>06 1 05 03530</t>
  </si>
  <si>
    <t>Основное мероприятие "Осуществление мероприятий по обеспечению безопасности людей на водных объектах городского округа Фрязино"</t>
  </si>
  <si>
    <t>06 2 02 00000</t>
  </si>
  <si>
    <t>Выполнение работ по благоустройству акватории городских пляжей и территории водно-спасательного поста</t>
  </si>
  <si>
    <t>06 2 02 04210</t>
  </si>
  <si>
    <t>Обеспечение деятельности водноспасательного поста</t>
  </si>
  <si>
    <t>06 2 02 04220</t>
  </si>
  <si>
    <t>Подпрограмма "Обеспечение пожарной безопасности на территории  городского округа  Фрязино Московской области "</t>
  </si>
  <si>
    <t>06 4 00 00000</t>
  </si>
  <si>
    <t>Основное мероприятие "Обеспечение первичных мер пожарной безопасности "</t>
  </si>
  <si>
    <t>06 4 01 00000</t>
  </si>
  <si>
    <t>Приобретение, установка и содержание средств обеспечения пожарной безопасности</t>
  </si>
  <si>
    <t>06 4 01 06110</t>
  </si>
  <si>
    <t>Приобретение знаков пожарной эвакуации, баннеров, плакатов, литературы по пожарной безопасности</t>
  </si>
  <si>
    <t>06 4 01 06120</t>
  </si>
  <si>
    <t>Национальная экономика</t>
  </si>
  <si>
    <t>Сельское хозяйство и рыболовство</t>
  </si>
  <si>
    <t>05</t>
  </si>
  <si>
    <t>Муниципальная программа "Содержание и развитие жилищно-коммунального хозяйства городского округа Фрязино на 2017-2021 годы"</t>
  </si>
  <si>
    <t>11 0 00 00000</t>
  </si>
  <si>
    <t>Подпрограмма "Обеспечение комфортной среды проживания в городском округе Фрязино Московской области"</t>
  </si>
  <si>
    <t>11 3 00 00000</t>
  </si>
  <si>
    <t>Основное мероприятие "Благоустройство территории городского округа Фрязино"</t>
  </si>
  <si>
    <t>11 3 01 00000</t>
  </si>
  <si>
    <t>Осуществление переданных полномочий по организации проведения мероприятий по отлову и содержанию безнадзорных животных</t>
  </si>
  <si>
    <t>11 3 01 60870</t>
  </si>
  <si>
    <t>Дорожное хозяйство (дорожные фонды)</t>
  </si>
  <si>
    <t>Основное мероприятие "Благоустройство территории городского округа Фрязино, обустройство детских игровых площадок, ликвидация несанкционированных свалок и уборка бесхозных территорий с вывозом мусора"</t>
  </si>
  <si>
    <t>Ремонт проезжей части и парковочных площадок внутридворовой территории в рамках программы 10% ремонта дворовых территорий</t>
  </si>
  <si>
    <t>11 3 01 04250</t>
  </si>
  <si>
    <t xml:space="preserve">Софинансирование ремонта проезжей части и парковочных площадок внутридворовой территории за счет средств дорожного фонда </t>
  </si>
  <si>
    <t>11 3 01 04280</t>
  </si>
  <si>
    <t xml:space="preserve">Ремонт асфальтового покрытия дворовых территорий </t>
  </si>
  <si>
    <t>11 3 01 R5553</t>
  </si>
  <si>
    <t>Расходы на ремонт асфальтового покрытия дворовых территорий</t>
  </si>
  <si>
    <t>11 3 01 L5553</t>
  </si>
  <si>
    <t>Муниципальная программа "Развитие и функционирование дорожно-транспортного комплекса городского округа Фрязино" на 2017-2021 годы</t>
  </si>
  <si>
    <t>12 0 00 00000</t>
  </si>
  <si>
    <t>Подпрограмма " Безопасность дорожного движения"</t>
  </si>
  <si>
    <t>12 2 00 00000</t>
  </si>
  <si>
    <t>Основное мероприятие "Безопасность дорожного движения"</t>
  </si>
  <si>
    <t>12 2 01 00000</t>
  </si>
  <si>
    <t>Содержание и установка светофорных объектов, дорожных знаков и дорожных ограждений, нанесение горизонтальной разметки</t>
  </si>
  <si>
    <t>12 2 01 07210</t>
  </si>
  <si>
    <t>Вырубка и формовочная обрезка деревьев, препятствующих видимости технических средств организации дорожного движения</t>
  </si>
  <si>
    <t>12 2 01 07230</t>
  </si>
  <si>
    <t xml:space="preserve">Обустройство, содержание и ремонт автобусных площадок и павильонов </t>
  </si>
  <si>
    <t>12 2 01 07250</t>
  </si>
  <si>
    <t>Обустройство пешеходных переходов и обслуживание объектов пешеходных переходов со светофором Т7</t>
  </si>
  <si>
    <t>12 2 01 07260</t>
  </si>
  <si>
    <t>Подпрограмма "Содержание, ремонт, реконструкция и строительство дорог общего пользования местного значения"</t>
  </si>
  <si>
    <t>12 3 00 00000</t>
  </si>
  <si>
    <t>Основное мероприятие "Содержание автомобильных дорог общего пользования местного значения"</t>
  </si>
  <si>
    <t>12 3 01 00000</t>
  </si>
  <si>
    <t>Содержание автомобильных дорог общего пользования местного значения</t>
  </si>
  <si>
    <t>12 3 01 07300</t>
  </si>
  <si>
    <t>Расходы на проведение работ по капитальному ремонту и ремонту автомобильных дорог общего пользования местного значения</t>
  </si>
  <si>
    <t>12 3 01 60240</t>
  </si>
  <si>
    <t>Ремонт автомобильных дорог общего пользования местного значения</t>
  </si>
  <si>
    <t>12 3 01 S0240</t>
  </si>
  <si>
    <t>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сохранению и развитию инфраструктуры наукоградов Российской Федерации</t>
  </si>
  <si>
    <t>12 3 01 R5250</t>
  </si>
  <si>
    <t>Улучшение состояния городской среды: текущий ремонт дороги по Заводскому проезду</t>
  </si>
  <si>
    <t>12 3 01 L5250</t>
  </si>
  <si>
    <t>Расходы на погашение кредиторской задолженности по содержанию и установке светофорных объектов, дорожных знаков и дорожных ограждений, нанесению горизонтальной разметки</t>
  </si>
  <si>
    <t>99 4 60 12210</t>
  </si>
  <si>
    <t>Расходы на погашение кредиторской задолженности по содержанию автомобильных дорог общего пользования местного значения</t>
  </si>
  <si>
    <t>99 4 60 12310</t>
  </si>
  <si>
    <t>Связь и информатика</t>
  </si>
  <si>
    <t>10</t>
  </si>
  <si>
    <t>Дооснащение материально-техническими средствами - 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Федерации, за пределами территории Российской Федерации в МФЦ</t>
  </si>
  <si>
    <t>16 1 01 60860</t>
  </si>
  <si>
    <t>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Федерации, за пределами территории Российской Федерации</t>
  </si>
  <si>
    <t>16 1 01 S0860</t>
  </si>
  <si>
    <t>Муниципальная программа "Развитие информационно-коммуникационных технологий для повышения эффективности процессов управления и создания благоприятных условий жизни и ведения бизнеса в городском округе Фрязино Московской области" на 2017-2021 годы</t>
  </si>
  <si>
    <t>17 0 00 00000</t>
  </si>
  <si>
    <t>Основное мероприятие "Обеспечение органов местного самоуправления базовой информационно-технологической инфраструктурой"</t>
  </si>
  <si>
    <t>17 1 01 00000</t>
  </si>
  <si>
    <t>Развитие и обеспечение функционирования базовой информационно-технологической инфраструктуры</t>
  </si>
  <si>
    <t>17 1 01 05010</t>
  </si>
  <si>
    <t>Основное мероприятие "Обеспечение органов местного самоуправления единой информационно-технологической и телекоммуникационной инфраструктурой"</t>
  </si>
  <si>
    <t>17 1 02 00000</t>
  </si>
  <si>
    <t xml:space="preserve">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 </t>
  </si>
  <si>
    <t>17 1 02 05040</t>
  </si>
  <si>
    <t>Основное мероприятие "Увеличение доли защищенных по требованиям безопасности информаций информационных систем, используемых органами местного самоуправления, в соответствии с категорией обрабатываемой информации"</t>
  </si>
  <si>
    <t>17 1 03 00000</t>
  </si>
  <si>
    <t>Обеспечение защиты информационно-технологической и телекоммуникационной инфраструктуры и информации</t>
  </si>
  <si>
    <t>17 1 03 05020</t>
  </si>
  <si>
    <t>Основное мероприятие "Обеспечение использования в деятельности органов местного самоуправления региональных  информационных систем общего пользования"</t>
  </si>
  <si>
    <t>17 1 04 00000</t>
  </si>
  <si>
    <t>Обеспечение подключения к региональным межведомственным информационным системам и сопровождение пользователей органов местного самоуправления</t>
  </si>
  <si>
    <t>17 1 04 05030</t>
  </si>
  <si>
    <t>Другие вопросы в области национальной экономики</t>
  </si>
  <si>
    <t>12</t>
  </si>
  <si>
    <t>Муниципальная программа "Предпринимательство города Фрязино" на 2017-2021 годы</t>
  </si>
  <si>
    <t>08 0 00 00000</t>
  </si>
  <si>
    <t>Подпрограмма "Развитие субъектов малого и среднего предпринимательства"</t>
  </si>
  <si>
    <t>08 1 00 00000</t>
  </si>
  <si>
    <t>Основное мероприятие " Поддержка малого и среднего предпринимательства"</t>
  </si>
  <si>
    <t>08 1 01 00000</t>
  </si>
  <si>
    <t>Предоставление субсидий на частичную компенсацию затрат субъектам малого и среднего предпринимательства, осуществляющим предоставление услуг (производство товаров) в следующих сферах деятельности: социальное обслуживание граждан, услуги здравоохранения, физической культуры и массового спорта, проведение занятий в детских и молодежных кружках, секциях, студиях, производство и (или) реализация медицинской техники, протезноортопедических изделий, обеспечение культурнопросветительной деятельности (театры, школы-студии, музыкальные учреждения, творческие учреждения)</t>
  </si>
  <si>
    <t>08 1 01 00830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</si>
  <si>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</si>
  <si>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</si>
  <si>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>Предоставление субсидий  на развитие центров времяпрепровождения детей</t>
  </si>
  <si>
    <t>08 1 01 00840</t>
  </si>
  <si>
    <t>Предоставление субсидий субъектам малого и среднего предпринимательства на частичную компенсацию затрат на приобретение оборудования</t>
  </si>
  <si>
    <t>08 1 01 00850</t>
  </si>
  <si>
    <t>Подпрограмма"Привлечение инвестиций. Создание условий для устойчивого экономического развития</t>
  </si>
  <si>
    <t>08 3 00 00000</t>
  </si>
  <si>
    <t>Основное мероприятие "Продвижение инвестиционного потенциала муниципального образования"</t>
  </si>
  <si>
    <t>08 3 01 00000</t>
  </si>
  <si>
    <t>08 3 01 R5250</t>
  </si>
  <si>
    <t>Создание интернет-площадки для поддержки предпринимательства и коворкингового пространства на АО "НИИ "Платан" с заводом при НИИ"</t>
  </si>
  <si>
    <t>08 3 01 L5250</t>
  </si>
  <si>
    <t>Подпрограмма "Развитие конкуренции"</t>
  </si>
  <si>
    <t>08 4 00 00000</t>
  </si>
  <si>
    <t>Основное мероприятие "Обеспечение деятельности муниципальных учреждений"</t>
  </si>
  <si>
    <t>08 4 01 00000</t>
  </si>
  <si>
    <t>Расходы на содержание муниципального казенного учреждения "Центр муниципальных закупок"</t>
  </si>
  <si>
    <t>08 4 01 00880</t>
  </si>
  <si>
    <t>Выполнение кадастровых работ,  формирование земельных участков, в границах муниципального образования, постановка их на кадастровый учет</t>
  </si>
  <si>
    <t>14 1 01 01020</t>
  </si>
  <si>
    <t>Муниципальная программа "Архитектура и градостроительство городского округа Фрязино" на 2018-2022 годы</t>
  </si>
  <si>
    <t>19 0 00 00000</t>
  </si>
  <si>
    <t>Основное мероприятие " Осуществление мероприятий, обеспечивающих достижение целей политики пространственного развития городского округа Фрязино средствами архитектуры и градостроительства"</t>
  </si>
  <si>
    <t>19 1 02 00000</t>
  </si>
  <si>
    <t>Создание нового облика города Фрязино (брендбук)</t>
  </si>
  <si>
    <t>19 1 02 01925</t>
  </si>
  <si>
    <t>Транспортировка в морг умерших, не имеющих супруга, близких и иных родственников, а также умерших иных категорий  для производства судебно-медицинской экспертизы(исследования) и патолого-анатомического вскрытия</t>
  </si>
  <si>
    <t>99 0 00 03500</t>
  </si>
  <si>
    <t>Жилищно-коммунальное хозяйство</t>
  </si>
  <si>
    <t>Жилищное хозяйство</t>
  </si>
  <si>
    <t>Подпрограмма "Капитальный ремонт многоквартирных домов по городскому округу Фрязино"</t>
  </si>
  <si>
    <t>11 2 00 00000</t>
  </si>
  <si>
    <t>Основное мероприятие "Внесение взносов на капитальный ремонт общего имущества за помещения, находящиеся в  муниципальной собственности"</t>
  </si>
  <si>
    <t>11 2 04 00000</t>
  </si>
  <si>
    <t>Перечисление взносов на капитальный ремонт  общего имущества за помещения, находящиеся в муниципальной собственности</t>
  </si>
  <si>
    <t>11 2 04 06100</t>
  </si>
  <si>
    <t>Основное мероприятие " Ремонт подъездов многоквартирных домов"</t>
  </si>
  <si>
    <t>11 2 06 00000</t>
  </si>
  <si>
    <t>Ремонт подъездов в многоквартирных домах</t>
  </si>
  <si>
    <t>11 2 06 60950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</si>
  <si>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</si>
  <si>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 xml:space="preserve">Расходы на ремонт подъездов многоквартирных домов за счет средств  местного бюджета </t>
  </si>
  <si>
    <t>11 2 06 S0950</t>
  </si>
  <si>
    <t>Благоустройство</t>
  </si>
  <si>
    <t>Муниципальная программа "Энергосбережение и повышение энергетической эффективности на территории города Фрязино Московской области" на 2014-2020 годы</t>
  </si>
  <si>
    <t>07 0 00 00000</t>
  </si>
  <si>
    <t>Подпрограмма "Энергосбережение и повышение эффективности использования энергоресурсов в социальной сфере"</t>
  </si>
  <si>
    <t>07 2 00 00000</t>
  </si>
  <si>
    <t>Основное мероприятие "Повышение энергетической эффективности систем наружного освещения"</t>
  </si>
  <si>
    <t>07 2 03 00000</t>
  </si>
  <si>
    <t>Устройство и капитальный ремонт электросетевого хозяйства, систем наружного и архитектурно-художественного освещения в рамках реализации приоритетного проекта "Светлый город"</t>
  </si>
  <si>
    <t>07 2 03 62630</t>
  </si>
  <si>
    <t>Расходы на устройство и капитальный ремонт электросетевого хозяйства, систем наружного и архитектурно-художественного освещения в рамках реализации приоритетного проекта "Светлый город"</t>
  </si>
  <si>
    <t>07 2 03 S2630</t>
  </si>
  <si>
    <t>Подпрограмма "Развитие потребительского рынка и услуг"</t>
  </si>
  <si>
    <t>08 2 00 00000</t>
  </si>
  <si>
    <t>Основное мероприятие "Организация и содержание мест захоронения"</t>
  </si>
  <si>
    <t>08 2 01 00000</t>
  </si>
  <si>
    <t xml:space="preserve">Приведение кладбищ в соответствии с требованиями, установленными нормативными правовыми актами Московской области </t>
  </si>
  <si>
    <t>08 2 01 00860</t>
  </si>
  <si>
    <t xml:space="preserve">Содержание внутриквартальных дорог и ликвидация несанкционированных свалок  и уборка мусора </t>
  </si>
  <si>
    <t>11 3 01 04210</t>
  </si>
  <si>
    <t>Благоустройство территории городского округа Фрязино</t>
  </si>
  <si>
    <t>11 3 01 04220</t>
  </si>
  <si>
    <t>Обустройство детских игровых площадок в рамках комплексного благоустройства 10% дворовых территорий</t>
  </si>
  <si>
    <t>11 3 01 04230</t>
  </si>
  <si>
    <t>Уличное освещение</t>
  </si>
  <si>
    <t>11 3 01 04260</t>
  </si>
  <si>
    <t>Реализация мероприятий по наказам избирателей</t>
  </si>
  <si>
    <t>11 3 01 07700</t>
  </si>
  <si>
    <t>Расходы на погашение кредиторской задолженности  по содержанию внутриквартальных дорог, ликвидации несанкционированных свалок  и уборке мусора</t>
  </si>
  <si>
    <t>99 4 60 11310</t>
  </si>
  <si>
    <t>Расходы на погашение кредиторской задолженности по благоустройству территории и обустройству детских игровых площадок</t>
  </si>
  <si>
    <t>99 4 60 11330</t>
  </si>
  <si>
    <t>Другие вопросы в области жилищно-коммунального хозяйства</t>
  </si>
  <si>
    <t>08 2 02 00000</t>
  </si>
  <si>
    <t>Расходы на содержание муниципального казенного учреждения "Ритуальные услуги"</t>
  </si>
  <si>
    <t>08 2 02 00870</t>
  </si>
  <si>
    <t>Создание административной комиссии, уполномоченной рассматривать дела об административных правонарушениях в сфере благоустройства</t>
  </si>
  <si>
    <t>11 3 01 62670</t>
  </si>
  <si>
    <t>18 0 00 0000</t>
  </si>
  <si>
    <t>Основное мероприятие "Оформление наружного информационного пространства городского округа Фрязино"</t>
  </si>
  <si>
    <t>18 1 05 00000</t>
  </si>
  <si>
    <t>Размещение информационных и тематических материалов на рекламных конструкциях</t>
  </si>
  <si>
    <t>18 1 05 06030</t>
  </si>
  <si>
    <t xml:space="preserve">Обеспечение деятельности муниципального бюджетного  учреждения "Городское хозяйство" </t>
  </si>
  <si>
    <t>99 0 00 09060</t>
  </si>
  <si>
    <t>Охрана окружающей среды</t>
  </si>
  <si>
    <t>Охрана объектов  растительного и животного мира и среды их  обитания</t>
  </si>
  <si>
    <t>Муниципальная программа "Охрана окружающей природной среды городского округа Фрязино" на 2017-2021 годы</t>
  </si>
  <si>
    <t>13 0 00 00000</t>
  </si>
  <si>
    <t>Основное мероприятие "Проведение комплексных мероприятий по мониторингу атмосферного воздуха, водных объектов, своевременное выявление и устранение источников загрязнения на территории городского округа Фрязино."</t>
  </si>
  <si>
    <t>13 1 01 00000</t>
  </si>
  <si>
    <t>Изготовление радиационно-гигиенического паспорта территории города Фрязино</t>
  </si>
  <si>
    <t>13 1 01 06130</t>
  </si>
  <si>
    <t>Предупреждение возникновений инфекционных заболеваний</t>
  </si>
  <si>
    <t>13 1 01 06230</t>
  </si>
  <si>
    <t>Ликвидация несанкционированных свалок и уборка бесхозных территорий, сбор и вывоз отходов 1-4 класса</t>
  </si>
  <si>
    <t>13 1 01 06240</t>
  </si>
  <si>
    <t>Основное мероприятие "Проведение мероприятий по сохранению и улучшению состояния зеленого фонда на территории городского округа Фрязино."</t>
  </si>
  <si>
    <t>13 1 02 00000</t>
  </si>
  <si>
    <t>Сохранение и улучшение состояния зеленого фонда</t>
  </si>
  <si>
    <t>13 1 02 06210</t>
  </si>
  <si>
    <t>Основное  мероприятие "Организация и развитие системы экологического образования, воспитания и просвещения населения города Фрязино"</t>
  </si>
  <si>
    <t>13 1 03 00000</t>
  </si>
  <si>
    <t xml:space="preserve">Подготовка, проведение и участие в эколого-туристических слетах, а также городских смотрах-конкурсах экологической направленности </t>
  </si>
  <si>
    <t>13 1 03 06310</t>
  </si>
  <si>
    <t>Расходы на погашение кредиторской задолженности по ликвидации несанкционированных свалок и уборке бесхозных территорий, сбору и вывозу отходов 1-4 класса</t>
  </si>
  <si>
    <t>99 4 60 13110</t>
  </si>
  <si>
    <t>Образование</t>
  </si>
  <si>
    <t>07</t>
  </si>
  <si>
    <t>Дошкольное образование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</si>
  <si>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</t>
  </si>
  <si>
    <t>01 1 01 06010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</si>
  <si>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</si>
  <si>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01 1 01 62110</t>
  </si>
  <si>
    <t>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</si>
  <si>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01 1 01 62120</t>
  </si>
  <si>
    <t>Субсидии некоммерческим организациям (за исключением государственных (муниципальных) учреждений)</t>
  </si>
  <si>
    <t>630</t>
  </si>
  <si>
    <t>Основное мероприятие "Доступность дошкольного образования для детей в возрасте от 1,5 до 7 лет"</t>
  </si>
  <si>
    <t>01 1 03 00000</t>
  </si>
  <si>
    <t>Мероприятия по проведению капитального ремонта муниципальных дошкольных образовательных организаций</t>
  </si>
  <si>
    <t>01 1 03 62590</t>
  </si>
  <si>
    <t>Расходы на  проведение капитального ремонта муниципальных дошкольных образовательныхучреждений</t>
  </si>
  <si>
    <t>01 1 03 S2590</t>
  </si>
  <si>
    <t>Муниципальная программа "Социальная поддержка населения города Фрязино" на 2017-2021 годы</t>
  </si>
  <si>
    <t>10 0 00 00000</t>
  </si>
  <si>
    <t>Подпрограмма "Доступная среда"</t>
  </si>
  <si>
    <t>10 2 00 00000</t>
  </si>
  <si>
    <t>Основное мероприятие "Создание безбарьерной среды на объектах городской инфраструктуры"</t>
  </si>
  <si>
    <t>10 2 01 00000</t>
  </si>
  <si>
    <t>Создание условий для инклюзивного образования детей-инвалидов в общеобразовательных учреждениях</t>
  </si>
  <si>
    <t>10 2 01 02310</t>
  </si>
  <si>
    <t>Основное мероприятие "Повышение уровня использования информационных технологий в сфере образования""</t>
  </si>
  <si>
    <t>17 1 05 00000</t>
  </si>
  <si>
    <t xml:space="preserve">Обеспечение (доведение до запланированных значений качественных показателей) муниципальных учреждений дошкольного, начального общего, основного общего и  среднего общего образования доступом в сеть Интернет </t>
  </si>
  <si>
    <t>17 1 05 05050</t>
  </si>
  <si>
    <t>Общее образование</t>
  </si>
  <si>
    <t>Основное мероприятие "Создание условий для реализации федеральных государственных образовательных стандартов общего образования"</t>
  </si>
  <si>
    <t>01 2 01 00000</t>
  </si>
  <si>
    <t>Организация предоставления общедоступного и бесплатного начального, общего, основного общего, среднего  общего образования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</t>
  </si>
  <si>
    <t>01 2 01 06030</t>
  </si>
  <si>
    <t xml:space="preserve">Поставка продуктов и организация питания  учащихся  из  многодетных, малообеспеченных  семей, подопечных и сирот </t>
  </si>
  <si>
    <t>01 2 01 06040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</si>
  <si>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</si>
  <si>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01 2 01 62200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</si>
  <si>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</si>
  <si>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01 2 01 62220</t>
  </si>
  <si>
    <t xml:space="preserve"> Оплата расходов, связанных с компенсацией проезда к месту учебы и обратно отдельным категориям обучающихся по очной форме обучения  муниципальных образовательных организаций в Московской области</t>
  </si>
  <si>
    <t>01 2 01 62230</t>
  </si>
  <si>
    <t>Основное мероприятие "Создание условий для выявления и развития талантов детей"</t>
  </si>
  <si>
    <t>01 2 03 00000</t>
  </si>
  <si>
    <t>Выплата именных стипендий Главы города Фрязино для детей и подростков, проявивших выдающиеся способности в области науки, искусства и спорта</t>
  </si>
  <si>
    <t>01 2 03 05450</t>
  </si>
  <si>
    <t>Социальное обеспечение и иные выплаты населению</t>
  </si>
  <si>
    <t>300</t>
  </si>
  <si>
    <t>Стипендии</t>
  </si>
  <si>
    <t>340</t>
  </si>
  <si>
    <t>Основное мероприятие "Снижение доли обучающихся в муниципальных общеобразовательных организациях, занимающихся во вторую смену" "</t>
  </si>
  <si>
    <t>01 2 07 00000</t>
  </si>
  <si>
    <t>Капитальные вложения в общеобразовательные организации в целях обеспечения односменного режима обучения</t>
  </si>
  <si>
    <t>01 2 07 64480</t>
  </si>
  <si>
    <t>Капитальные вложения в объекты недвижимого имущества государственной (муниципальной) собственности</t>
  </si>
  <si>
    <t>400</t>
  </si>
  <si>
    <t xml:space="preserve">Бюджетные инвестиции </t>
  </si>
  <si>
    <t>410</t>
  </si>
  <si>
    <t>Создание и развитие в общеобразовательных организациях условий для ликвидации второй смены (строительство школы на 825 мест)</t>
  </si>
  <si>
    <t>01 2 07 S4480</t>
  </si>
  <si>
    <t>01 2 07 R5250</t>
  </si>
  <si>
    <t>Капитальный ремонт муниципальных общеобразовательных учреждений</t>
  </si>
  <si>
    <t>01 2 07 L5250</t>
  </si>
  <si>
    <t>Проведение городских и участие в областных соревнованиях-слетах "Юные инспекторы движения"</t>
  </si>
  <si>
    <t>06 1 02 03220</t>
  </si>
  <si>
    <t>Внедрение профилактических антинаркотических программ в образовательных организациях</t>
  </si>
  <si>
    <t>06 1 05 03510</t>
  </si>
  <si>
    <t>Проведение городских и участие в областных соревнованиях-слетах "Школа безопасности"</t>
  </si>
  <si>
    <t>06 2 01 04120</t>
  </si>
  <si>
    <t>Проведение городских и участие в областных соревнованиях-слетах "Юные друзья пожарных"</t>
  </si>
  <si>
    <t>06 4 01 06130</t>
  </si>
  <si>
    <t>Основное мероприятие "Развитие добровольной пожарной охраны на территории городского округа Фрязино "</t>
  </si>
  <si>
    <t>06 4 02 00000</t>
  </si>
  <si>
    <t>Поддержка общественных объединений добровольной пожарной охраны и добровольных пожарных</t>
  </si>
  <si>
    <t>06 4 02 06210</t>
  </si>
  <si>
    <t>Обеспечение современными аппаратно-программными комплексами общеобразовательных организаций в Московской области</t>
  </si>
  <si>
    <t>17 1 05 62490</t>
  </si>
  <si>
    <t>Расходы на обеспечение  современными аппаратно-программными комплексами общеобразовательных учреждений</t>
  </si>
  <si>
    <t>17 1 05 S2490</t>
  </si>
  <si>
    <t>Расходы на погашение кредиторской задолженности по капитальному ремонту здания МОУ СОШ №2</t>
  </si>
  <si>
    <t>99 4 60 01207</t>
  </si>
  <si>
    <t>Дополнительное образование детей</t>
  </si>
  <si>
    <t>Подпрограмма "Развитие дополнительного образования"</t>
  </si>
  <si>
    <t>01 3 00 00000</t>
  </si>
  <si>
    <t>Основное мероприятие "Формирование системы непрерывного вариативного дополнительного образования детей, направленной на развитие человеческого потенциала".</t>
  </si>
  <si>
    <t>01 3 01 00000</t>
  </si>
  <si>
    <t>Формирование системы непрерывного вариативного дополнительного образования детей</t>
  </si>
  <si>
    <t>01 3 01 06050</t>
  </si>
  <si>
    <t>Основное мероприятия "Развитие дополнительного образования детей художественно-эстетической направленности и спорта"</t>
  </si>
  <si>
    <t>01 3 02 00000</t>
  </si>
  <si>
    <t>Обеспечение выполнения функций муниципальных учреждений дополнительного образования детей художественно-эстетической направленности и спорта</t>
  </si>
  <si>
    <t>01 3 02 06050</t>
  </si>
  <si>
    <t>01 3 03 00000</t>
  </si>
  <si>
    <t>01 3 03 05450</t>
  </si>
  <si>
    <t xml:space="preserve">Молодежная политика </t>
  </si>
  <si>
    <t>Муниципальная программа "Молодежь наукограда Фрязино" на 2017-2021 годы</t>
  </si>
  <si>
    <t>04 0 00 00000</t>
  </si>
  <si>
    <t>Основное мероприятие "Организация  и осуществление деятельности по работе с детьми и молодежью"</t>
  </si>
  <si>
    <t>04 1 01 00000</t>
  </si>
  <si>
    <t>Осуществление деятельности в области молодежной политики</t>
  </si>
  <si>
    <t>04 1 01 00410</t>
  </si>
  <si>
    <t xml:space="preserve">Обеспечение деятельности муниципального бюджетного учреждения "Молодежный центр г.Фрязино" </t>
  </si>
  <si>
    <t>04 1 01 01410</t>
  </si>
  <si>
    <t>Подпрограмма "Развитие системы отдыха детей в городе Фрязино"</t>
  </si>
  <si>
    <t>10 3 00 00000</t>
  </si>
  <si>
    <t>Основное мероприятие "Организация отдыха детей в городе Фрязино, развитие инфраструктуры детского отдыха".</t>
  </si>
  <si>
    <t>10 3 02 00000</t>
  </si>
  <si>
    <t>Мероприятия по организации отдыха детей в каникулярное время</t>
  </si>
  <si>
    <t>10 3 02 62190</t>
  </si>
  <si>
    <t xml:space="preserve">Организация оздоровительных лагерей в каникулярное время ( в том числе с дневным пребыванием детей) </t>
  </si>
  <si>
    <t>10 3 02 S2190</t>
  </si>
  <si>
    <t>Другие вопросы в области образования</t>
  </si>
  <si>
    <t>Основное мероприятие "Модернизация системы воспитательной и психолого-социальной работы в системе образования направленных на:- воспитание российской гражданской идентичности, ответственного отношения к образованию, труду, окружающим людям и природе;  формирование ценностей коммуникативной компетенции, здорового и безопасного образа жизни"</t>
  </si>
  <si>
    <t>01 2 04 00000</t>
  </si>
  <si>
    <t>Реализация мер, направленных на трудовое  воспитание детей (организация временной занятости детей и подростков)</t>
  </si>
  <si>
    <t>01 2 04 05110</t>
  </si>
  <si>
    <t>Подпрограмма "Создание условий для реализации муниципальной программы"</t>
  </si>
  <si>
    <t>01 5 00 00000</t>
  </si>
  <si>
    <t>01 5 01 00000</t>
  </si>
  <si>
    <t>Обеспечение деятельности органов местного  самоуправления</t>
  </si>
  <si>
    <t>01 5 01 00110</t>
  </si>
  <si>
    <t>Организация информационно-пропагандистского сопровождения антинаркотической деятельности</t>
  </si>
  <si>
    <t>06 1 05 03520</t>
  </si>
  <si>
    <t>Основное мероприятие "Повышение энергетической эффективности в бюджетной сфере"</t>
  </si>
  <si>
    <t>07 2 01 00000</t>
  </si>
  <si>
    <t>Установка энергоэффективных (светодиодных) светильников в муниципальных учреждениях</t>
  </si>
  <si>
    <t>07 2 01 00810</t>
  </si>
  <si>
    <t>Установка автоматизированных узлов управления тепловой энергии на объектах муниципальной собственности</t>
  </si>
  <si>
    <t>07 2 01 00820</t>
  </si>
  <si>
    <t xml:space="preserve">Культура и кинематография </t>
  </si>
  <si>
    <t>08</t>
  </si>
  <si>
    <t>Культура</t>
  </si>
  <si>
    <t>Муниципальная программа "Культура города Фрязино" на 2017-2021 годы</t>
  </si>
  <si>
    <t>02 0 00 00000</t>
  </si>
  <si>
    <t>Подпрограмма  "Организация досуга и предоставление услуг организаций культуры""</t>
  </si>
  <si>
    <t>02 1 00 00000</t>
  </si>
  <si>
    <t>Основное мероприятие " Организация досуга и предоставление услуг муниципальными учреждениями"</t>
  </si>
  <si>
    <t>02 1 01 00000</t>
  </si>
  <si>
    <t>Проведение культурно-массовых мероприятий</t>
  </si>
  <si>
    <t>02 1 01 00430</t>
  </si>
  <si>
    <t>02 1 02 00000</t>
  </si>
  <si>
    <t xml:space="preserve">Обеспечение деятельности культурно-досуговых учреждений </t>
  </si>
  <si>
    <t>02 1 02 01430</t>
  </si>
  <si>
    <t xml:space="preserve">Расходы на повышение заработной платы работникам муниципальных учреждений в сфере культуры </t>
  </si>
  <si>
    <t>02 1 02 60440</t>
  </si>
  <si>
    <t>Софинансирование расходов на повышение заработной платы работникам муниципальных учреждений в сфере культуры</t>
  </si>
  <si>
    <t>02 1 02 S0440</t>
  </si>
  <si>
    <t>Подпрограмма "Библиотечное обслуживание населения"</t>
  </si>
  <si>
    <t>02 2 00 00000</t>
  </si>
  <si>
    <t>Основное мероприятие "Совершенствование системы библиотечно-информационного обслуживания и укрепление материально-технической базы библиотек города"</t>
  </si>
  <si>
    <t>02 2 01 00000</t>
  </si>
  <si>
    <t>Комплектование книжных фондов</t>
  </si>
  <si>
    <t>02 2 01 00441</t>
  </si>
  <si>
    <t>02 2 02 00000</t>
  </si>
  <si>
    <t>Обеспечение деятельности  библиотек города Фрязино</t>
  </si>
  <si>
    <t>02 2 02 01440</t>
  </si>
  <si>
    <t>Расходы на повышение заработной платы работникам муниципальных учреждений в сфере культуры</t>
  </si>
  <si>
    <t>02 2 02 60440</t>
  </si>
  <si>
    <t>02 2 02 S0440</t>
  </si>
  <si>
    <t>Создание безбарьерной среды в учреждениях культуры</t>
  </si>
  <si>
    <t>10 2 01 02320</t>
  </si>
  <si>
    <t>Расходы на погашение кредиторской задолженности по предоставлению мер социальной поддержки жителям города, оказавшимся в трудной жизненной ситуации</t>
  </si>
  <si>
    <t>99 4 60 10101</t>
  </si>
  <si>
    <t xml:space="preserve">Другие вопросы в области культуры, кинематографии </t>
  </si>
  <si>
    <t>02 4 00 00000</t>
  </si>
  <si>
    <t>02 4 01 00000</t>
  </si>
  <si>
    <t>02 4 01 00110</t>
  </si>
  <si>
    <t>Здравоохранение</t>
  </si>
  <si>
    <t>Другие вопросы в области здравоохранения</t>
  </si>
  <si>
    <t xml:space="preserve">Субвенция бюджетам муниципальных образований Московской области на обеспечение полноценным питанием беременных женщин, кормящих матерей, а также детей в возрасте до трех лет в Московской области </t>
  </si>
  <si>
    <t>99 0 00 62080</t>
  </si>
  <si>
    <t>Социальная политика</t>
  </si>
  <si>
    <t>Пенсионное обеспечение</t>
  </si>
  <si>
    <t>Подпрограмма "Развитие муниципальной службы"</t>
  </si>
  <si>
    <t>09 5 00 00000</t>
  </si>
  <si>
    <t xml:space="preserve">Основное мероприятие "Совершенствование мотивации муниципальных служащих" </t>
  </si>
  <si>
    <t>09 5 01 00000</t>
  </si>
  <si>
    <t>Выплата пенсии за выслугу лет лицам, замещающим муниципальные должности и должности муниципальной службы, в связи с  выходом  на пенсию</t>
  </si>
  <si>
    <t>09 5 01 02010</t>
  </si>
  <si>
    <t>Социальные выплаты гражданам, кроме публичных нормативных социальных выплат</t>
  </si>
  <si>
    <t>320</t>
  </si>
  <si>
    <t>Социальное обеспечение населения</t>
  </si>
  <si>
    <t>Муниципальная  программа "Жилище" на 2017-2021 годы</t>
  </si>
  <si>
    <t>05 0 00 00000</t>
  </si>
  <si>
    <t>Подпрограмма "Обеспечение жильем молодых семей"</t>
  </si>
  <si>
    <t>05 2 00 00000</t>
  </si>
  <si>
    <t>Основное мероприятие "Оказание государственной поддержки молодым семьям"</t>
  </si>
  <si>
    <t>05 2 01 00000</t>
  </si>
  <si>
    <t>Обеспечение жильем молодых семей</t>
  </si>
  <si>
    <t>05 2 01 L0200</t>
  </si>
  <si>
    <t>Подпрограмма "О поддержке отдельных категорий граждан при улучшении ими жилищных условий, в том числе с использованием ипотечных жилищных кредитов"</t>
  </si>
  <si>
    <t>05 4 00 00000</t>
  </si>
  <si>
    <t>Основное мероприятие "Оказание государственной поддержки отдельным категориям граждан"</t>
  </si>
  <si>
    <t>05 4 01 00000</t>
  </si>
  <si>
    <t>Улучшение жилищных условий отдельным категориям граждан, в том числе с использованием ипотечных кредитов</t>
  </si>
  <si>
    <t>05 4 01 S0220</t>
  </si>
  <si>
    <t>Подпрограмма "Обеспечение жильем ветеранов, инвалидов и семей, имеющих детей инвалидов""</t>
  </si>
  <si>
    <t>05 5 00 00000</t>
  </si>
  <si>
    <t>Основное мероприятие "Оказание государственной поддержки ветеранам, инвалидам и семьям, имеющим детей инвалидов"</t>
  </si>
  <si>
    <t>05 5 01 00000</t>
  </si>
  <si>
    <t>Расходы на обеспечение жильем ветеранов, инвалидов и семей имеющих детей инвалидов</t>
  </si>
  <si>
    <t>05 5 01 00720</t>
  </si>
  <si>
    <t>Подпрограмма "Обеспечение жилыми помещениями граждан, состоящих на учете в качестве нуждающихся в жилых помещениях, предоставляемых по договорам социального найма"</t>
  </si>
  <si>
    <t>05 7 00 00000</t>
  </si>
  <si>
    <t>Основное мероприятие "Оказание государственной поддержки гражданам, состоящим на учете в качестве нуждающих"</t>
  </si>
  <si>
    <t>05 7 01 00000</t>
  </si>
  <si>
    <t xml:space="preserve">Участие в долевом строительстве жилья </t>
  </si>
  <si>
    <t>05 7 01 00740</t>
  </si>
  <si>
    <t>Подпрограмма "Создание условий для оказания медицинской помощи"</t>
  </si>
  <si>
    <t>10 4 00 00000</t>
  </si>
  <si>
    <t>Основное мероприятие "Повышение доступности и  качества оказания первичной медико-санитарной помощи населению города Фрязино"</t>
  </si>
  <si>
    <t>10 4 01 00000</t>
  </si>
  <si>
    <t>Предоставление мер социальной поддержки врачам-педиатрам участковым и врачам-терапевтам участковым, работающим по основному месту работы в государственных учреждениях</t>
  </si>
  <si>
    <t>10 4 01 02630</t>
  </si>
  <si>
    <t>Публичные нормативные социальные выплаты гражданам</t>
  </si>
  <si>
    <t>310</t>
  </si>
  <si>
    <t>Основное мероприятие "Создание и развитие комплексной системы информирования населения о деятельности органов государственной власти Московской области и органов местного самоуправления, модернизация средств массовой информации"</t>
  </si>
  <si>
    <t>18 1 01 00000</t>
  </si>
  <si>
    <t>Осуществление взаимодействия органов местного самоуправления и печатными СМИ в области подписки, доставки и распространения  тиражей печатных изданий</t>
  </si>
  <si>
    <t>18 1 01 06010</t>
  </si>
  <si>
    <t>Осуществление органами местного самоуправления отдельных государственных полномочий</t>
  </si>
  <si>
    <t>96 0 00 00000</t>
  </si>
  <si>
    <t>Организация предоставления гражданам РФ, имеющим место жительства в Московской области,  субсидий на оплату жилого помещения и коммунальных услуг, в том числе предоставление гражданам субсидий</t>
  </si>
  <si>
    <t>96 0 00 61410</t>
  </si>
  <si>
    <t>Охрана семьи и детства</t>
  </si>
  <si>
    <t xml:space="preserve">01 1 01 62140 </t>
  </si>
  <si>
    <t xml:space="preserve">Подпрограмма "Обеспечение жильем детей-сирот и детей, оставшихся без попечения родителей"
</t>
  </si>
  <si>
    <t>05 6 00 00000</t>
  </si>
  <si>
    <t>Основное мероприятие "Оказание государственной поддержки детям-сиротам и детям, оставшимся без попечения родителей"</t>
  </si>
  <si>
    <t>05 6 01 00000</t>
  </si>
  <si>
    <t>Предоставление жилых помещений  детям-сиротам и детям, оставшимся без попечения родителей, лицам из их числа по договорам найма специализированных жилых помещений</t>
  </si>
  <si>
    <t>05 6 01 60820</t>
  </si>
  <si>
    <t>Физическая культура и спорт</t>
  </si>
  <si>
    <t xml:space="preserve">Физическая культура </t>
  </si>
  <si>
    <t>Муниципальная программа "Физическая культура и спорт города Фрязино" на 2017-2021 годы</t>
  </si>
  <si>
    <t>03 0 00 00000</t>
  </si>
  <si>
    <t>Подпрограмма "Создание условий для развития  физической культуры и спорта "</t>
  </si>
  <si>
    <t>03 1 00 00000</t>
  </si>
  <si>
    <t>Основное мероприятие "Проведение массовых физкультурных и спортивных мероприятий""</t>
  </si>
  <si>
    <t>03 1 01 00000</t>
  </si>
  <si>
    <t>Спортивная, физкультурно-массовая и оздоровительная работа</t>
  </si>
  <si>
    <t>03 1 01 00480</t>
  </si>
  <si>
    <t>Субсидии автономным учреждениям</t>
  </si>
  <si>
    <t>620</t>
  </si>
  <si>
    <t>Обеспечение деятельности  МУ «ФОЦ «Олимп» г.Фрязино</t>
  </si>
  <si>
    <t>03 1 01 01480</t>
  </si>
  <si>
    <t>Расходы на погашение кредиторской задолженности по строительству физкультурно-оздоровительного комплекса с плавательным бассейном</t>
  </si>
  <si>
    <t>99 4 60 03201</t>
  </si>
  <si>
    <t>Средства массовой информации</t>
  </si>
  <si>
    <t>Другие вопросы в области средств массовой информации</t>
  </si>
  <si>
    <t>18 1 06 00000</t>
  </si>
  <si>
    <t>Расходы на содержание муниципального казенного учреждения "Дирекция Наукограда"</t>
  </si>
  <si>
    <t>18 1 06 06050</t>
  </si>
  <si>
    <t>Обслуживание государственного и муниципального долга</t>
  </si>
  <si>
    <t>Обслуживание  государственного внутреннего и муниципального долга</t>
  </si>
  <si>
    <t>Подпрограмма "Управление муниципальными финансами"</t>
  </si>
  <si>
    <t>09 2 00 00000</t>
  </si>
  <si>
    <t>Основное мероприятие "Совершенствование системы управления муниципальным долгом"</t>
  </si>
  <si>
    <t>09 2 01 00000</t>
  </si>
  <si>
    <t>Обеспечение своевременности и полноты исполнения долговых обязательств</t>
  </si>
  <si>
    <t>09 2 01 00650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</si>
  <si>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</si>
  <si>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</si>
  <si>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</si>
  <si>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</si>
  <si>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ВСЕГО РАСХОДОВ</t>
  </si>
  <si>
    <t>3. ИСТОЧНИКИ ФИНАНСИРОВАНИЯ ДЕФИЦИТА БЮДЖЕТА</t>
  </si>
  <si>
    <t>Наименование показателя</t>
  </si>
  <si>
    <t>Код источника финансирования</t>
  </si>
  <si>
    <t>Утвержденные бюджетные назначения                      (тыс. руб.)</t>
  </si>
  <si>
    <t>Исполнено                (тыс. руб.)</t>
  </si>
  <si>
    <t>ИСТОЧНИКИ ВНУТРЕННЕГО ФИНАНСИРОВАНИЯ ДЕФИЦИТОВ БЮДЖЕТОВ</t>
  </si>
  <si>
    <t>000 01 00 00 00 00 0000 000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</si>
  <si>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</si>
  <si>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</si>
  <si>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</si>
  <si>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</si>
  <si>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бюджетом городского округа в валюте Российской Федерации</t>
  </si>
  <si>
    <t>111 01 02 00 00 04 0000 710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</si>
  <si>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</si>
  <si>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</si>
  <si>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городских округов кредитов от кредитных организаций в валюте Российской Федерации</t>
  </si>
  <si>
    <t>111 01 02 00 00 04 0000 810</t>
  </si>
  <si>
    <t>Изменение остатков средств на счетах по учету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</si>
  <si>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</si>
  <si>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</si>
  <si>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</si>
  <si>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</si>
  <si>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</si>
  <si>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</si>
  <si>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</si>
  <si>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городских округов</t>
  </si>
  <si>
    <t>115 01 05 02 01 04 0000 510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</si>
  <si>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</si>
  <si>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</si>
  <si>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</si>
  <si>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</si>
  <si>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</si>
  <si>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</si>
  <si>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городских округов</t>
  </si>
  <si>
    <t>115 01 05 02 01 04 0000 610</t>
  </si>
  <si>
    <t>Начальник Финансового управления                                                                                                    Ю.В.Кузнецов</t>
  </si>
  <si>
    <t>УТВЕРЖДАЮ</t>
  </si>
  <si>
    <t>И. о. Главы городского округа Фрязино</t>
  </si>
  <si>
    <t>Наименование органа, организующего испаолнение бюджета:</t>
  </si>
  <si>
    <t>_______________________ А. А. Лобков</t>
  </si>
  <si>
    <t>Финансовое управление администрации города Фрязино</t>
  </si>
  <si>
    <t>"_____" ________________ 2018 г.</t>
  </si>
  <si>
    <t>ОТЧЕТ</t>
  </si>
  <si>
    <t>ОБ ИСПОЛНЕНИИ БЮДЖЕТА ГОРОДА ФРЯЗИНО</t>
  </si>
  <si>
    <t xml:space="preserve"> НА 1 АПРЕЛЯ 2018 Г.</t>
  </si>
  <si>
    <t>1. ДОХОДЫ</t>
  </si>
  <si>
    <t>Коды</t>
  </si>
  <si>
    <t>Утвержденные бюджетные назначения (тыс. руб.)</t>
  </si>
  <si>
    <t>Неисполненные назначения    (тыс. руб.)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</si>
  <si>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</si>
  <si>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</si>
  <si>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</si>
  <si>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</si>
  <si>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</si>
  <si>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</si>
  <si>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</si>
  <si>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</si>
  <si>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</si>
  <si>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</si>
  <si>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</si>
  <si>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</si>
  <si>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 на основании патента в соответствии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</si>
  <si>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</si>
  <si>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</si>
  <si>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</si>
  <si>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</si>
  <si>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</si>
  <si>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</si>
  <si>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</si>
  <si>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</si>
  <si>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</si>
  <si>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</si>
  <si>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</si>
  <si>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</si>
  <si>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</si>
  <si>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</si>
  <si>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</si>
  <si>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</si>
  <si>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</si>
  <si>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</si>
  <si>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</si>
  <si>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</si>
  <si>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</si>
  <si>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</si>
  <si>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</si>
  <si>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</si>
  <si>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</si>
  <si>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</si>
  <si>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000 1 05 04010 02 0000 110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</si>
  <si>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</si>
  <si>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</si>
  <si>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</si>
  <si>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</si>
  <si>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</si>
  <si>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000 1 06 01020 04 0000 110</t>
  </si>
  <si>
    <t>Земельный налог</t>
  </si>
  <si>
    <t>000 1 06 06000 00 0000 110</t>
  </si>
  <si>
    <t>Земельный налог с организаций</t>
  </si>
  <si>
    <t>000 1 06 06030 00 0000 110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</si>
  <si>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</si>
  <si>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</si>
  <si>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</si>
  <si>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</si>
  <si>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городских округов</t>
  </si>
  <si>
    <t>000 1 06 06042 04 0000 110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</si>
  <si>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</si>
  <si>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</si>
  <si>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</si>
  <si>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</si>
  <si>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</si>
  <si>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000 1 08 03010 01 0000 110</t>
  </si>
  <si>
    <t>Государственная пошлина за 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</si>
  <si>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</si>
  <si>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</si>
  <si>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</si>
  <si>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</si>
  <si>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</si>
  <si>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 xml:space="preserve">Налог на прибыль организаций, зачислявшийся до 1 января 2005 года в местные бюджеты </t>
  </si>
  <si>
    <t>000 1 09 01000 00 0000 110</t>
  </si>
  <si>
    <t>Налог на прибыль организаций, зачислявшийся до 1 января 2005 года в местные бюджеты, мобилизуемый на территориях городских округов</t>
  </si>
  <si>
    <t>000 1 09 01020 04 0000 110</t>
  </si>
  <si>
    <t>000 1 09 04000 00 0000 110</t>
  </si>
  <si>
    <t>Земельный налог (по обязательствам, возникшим до 1 января 2006 года)</t>
  </si>
  <si>
    <t>000 1 09 04050 00 0000 110</t>
  </si>
  <si>
    <t>Доходы от использования имущества, находящегося в государственной и муниципальной собственности</t>
  </si>
  <si>
    <t xml:space="preserve">000 1 11 00000 00 0000 000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</si>
  <si>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</si>
  <si>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</si>
  <si>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</si>
  <si>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</si>
  <si>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Доходы, получаемые в виде арендной платы за земельные участки, государственная собственность на которые не разграничена, и которые расположены  в границах городских округов, а также средства от продажи права на заключение договоров аренды указанных земельных участков </t>
  </si>
  <si>
    <t>000 1 11 05012 04 0000 120</t>
  </si>
  <si>
    <t>Доходы, получаемые в виде арендной платы за земли после разграничения государственной собственности на  землю, а также средства от продажи права на   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</si>
  <si>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</si>
  <si>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 земельных участков муниципальных бюджетных и автономных учреждений)</t>
  </si>
  <si>
    <t>000 1 11 05024 04 0000 120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</si>
  <si>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</si>
  <si>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</si>
  <si>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</si>
  <si>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</si>
  <si>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</si>
  <si>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</si>
  <si>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</si>
  <si>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</si>
  <si>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</si>
  <si>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000 1 1107014 04 0000 120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</si>
  <si>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</si>
  <si>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</si>
  <si>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</si>
  <si>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</si>
  <si>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</si>
  <si>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000 1 11 09044 04 0000 120</t>
  </si>
  <si>
    <t>в том числе: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</si>
  <si>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 (плата за наем) в муниципальном жилищном фонде)</t>
  </si>
  <si>
    <t>000 1 11 09044 04 0002 120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</si>
  <si>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рекламных конструкций на территории городского округа, в том числе поступления от продажи права за заключение договоров на установку и эксплуатацию рекламных конструкций)</t>
  </si>
  <si>
    <t>000 1 11 09044 04 0003 120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</si>
  <si>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 (прочие поступления от использования имущества)</t>
  </si>
  <si>
    <t>000 1 11 09044 04 0004 120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</si>
  <si>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</si>
  <si>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</si>
  <si>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</si>
  <si>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</si>
  <si>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</si>
  <si>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</si>
  <si>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</si>
  <si>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</si>
  <si>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</si>
  <si>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</si>
  <si>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</si>
  <si>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</si>
  <si>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</si>
  <si>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</si>
  <si>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</si>
  <si>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</si>
  <si>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бюджетов городских округов</t>
  </si>
  <si>
    <t>000 1 13 02994 04 0000 130</t>
  </si>
  <si>
    <t>Доходы от продажи материальных и нематериальных активов</t>
  </si>
  <si>
    <t>000 1 14 00000 00 0000 000</t>
  </si>
  <si>
    <r>
      <t>Доходы от реализации имущества, находящегося в государственной и муниципальной собственности</t>
    </r>
    <r>
      <rPr>
        <u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</t>
    </r>
    <r>
      <rPr>
        <u/>
        <sz val="12"/>
        <rFont val="Arial"/>
        <family val="2"/>
        <charset val="204"/>
      </rPr>
      <t>)</t>
    </r>
  </si>
  <si>
    <t>000 1 14 02000 00 0000 000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</si>
  <si>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</si>
  <si>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000 1 14 02040 04 0000 410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</si>
  <si>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</si>
  <si>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</si>
  <si>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>Доходы от продажи земельных участков, находящихся в 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</si>
  <si>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</si>
  <si>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>Доходы от продажи земельных участков, государственная собственность на которые не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</si>
  <si>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</si>
  <si>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</si>
  <si>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</si>
  <si>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</si>
  <si>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</si>
  <si>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сосбтвенность на которые не разграничена</t>
  </si>
  <si>
    <t>000 1 14 06310 00 0000 430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</si>
  <si>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котрые не разграничена и которые расположены в границах городских округов</t>
  </si>
  <si>
    <t>000 1 14 06312 04 0000 430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</si>
  <si>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</si>
  <si>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</si>
  <si>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</si>
  <si>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</si>
  <si>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 (штрафы) за нарушение законодательства о налогах и сборах, предусмотренные статьями 116, 118, 119.1, пунктами 1 и 2 статьи 120, статьями 125, 126, 128, 129, 129.1, 132,133, 134, 135, 135.1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</si>
  <si>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</si>
  <si>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</si>
  <si>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</si>
  <si>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</si>
  <si>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</si>
  <si>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</si>
  <si>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</si>
  <si>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Днежные взыскания (штрафы) за нарушение бюджетного законодательства (в части бюджетов городских округов)</t>
  </si>
  <si>
    <t>000 1 16 18040 04 0000 140</t>
  </si>
  <si>
    <t>Денежные взыскания (штрафы) 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</si>
  <si>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</si>
  <si>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 для нужд городских округов</t>
  </si>
  <si>
    <t>000 1 16 33000 00 0000 140</t>
  </si>
  <si>
    <t>000 1 16 33040 04 000 140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</si>
  <si>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</si>
  <si>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</si>
  <si>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</si>
  <si>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</si>
  <si>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более 150,0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</si>
  <si>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</si>
  <si>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000 1 16 90040 04 0000 140</t>
  </si>
  <si>
    <t>Прочие неналоговые доходы</t>
  </si>
  <si>
    <t>000 1 17 00000 00 0000 000</t>
  </si>
  <si>
    <t>000 1 17 05000 00 0000 180</t>
  </si>
  <si>
    <t>Прочие неналоговые доходы бюджетов городских округов</t>
  </si>
  <si>
    <t>000 1 17 05040 04 0000 180</t>
  </si>
  <si>
    <t>Прочие неналоговые доходы бюджетов городских округов (доходы  от реализации инвестиционных контрактов  на строительство объектов  недвижимости)</t>
  </si>
  <si>
    <t>000 1 17 05040 04 0001 180</t>
  </si>
  <si>
    <t>Прочие неналоговые доходы бюджетов городских округов (прочие неналоговые доходы)</t>
  </si>
  <si>
    <t>000 1 17 05040 04 0005 180</t>
  </si>
  <si>
    <t>Прочие неналоговые доходы бюджетов городских округов (плата за размещение нестационарных торговых объектов)</t>
  </si>
  <si>
    <t>000 1 17 05040 04 0009 180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</si>
  <si>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</si>
  <si>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</si>
  <si>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</si>
  <si>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 xml:space="preserve">000 2 02 00000 00 0000 000 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</si>
  <si>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</si>
  <si>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</si>
  <si>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</si>
  <si>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</si>
  <si>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городских округов на выравнивание бюджетной обеспеченности</t>
  </si>
  <si>
    <t>000 2 02 15001 04 0000 151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</si>
  <si>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</si>
  <si>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</si>
  <si>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</si>
  <si>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000 2 02 20216 00 0000 151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</si>
  <si>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 (капитальный ремонт и ремонт дорог общего пользования)</t>
  </si>
  <si>
    <t>000 2 02 20216 04 0000 151</t>
  </si>
  <si>
    <t>Субсидии бюджетам на 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сохранению и развитию инфраструктуры наукоградов Российской Федерации</t>
  </si>
  <si>
    <t>000 2 02 25525 00 0000 151</t>
  </si>
  <si>
    <t>Субсидии бюджетам городских округов на 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сохранию и развитию инфраструктуры наукоградов Российской Федерации</t>
  </si>
  <si>
    <t>000 2 02 25525 04 0000 151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</si>
  <si>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</si>
  <si>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000 2 02 25555 00 0000 151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</si>
  <si>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 (ремонт асфальтового покрытия дворовых территорий)</t>
  </si>
  <si>
    <t>000 2 02 25555 04 0000 151</t>
  </si>
  <si>
    <t>Прочие субсидии бюджетам городских округов</t>
  </si>
  <si>
    <t>000 2 02 29999 04 0000 151</t>
  </si>
  <si>
    <t>Субсидия на софинансирование расходов на повышение заработной платы работникам муниципальных учреждений в сфере культуры</t>
  </si>
  <si>
    <t>Субсидия на мероприятия по проведению капитального ремонта муниципальных дошкольных образовательных организаций</t>
  </si>
  <si>
    <t>Субсидия на капитальные вложения в общеобразовательные организации в целях обеспечения односменного режима обучения</t>
  </si>
  <si>
    <t>Субсидия на мероприятия по организации отдыха детей в каникулярное время</t>
  </si>
  <si>
    <t>Субсидия на обеспечение современными аппаратно-программными комплексами общеобразовательных организаций в Московской области</t>
  </si>
  <si>
    <t>Субсидия на дооснащение материально-техническими средствами - приобретение программного аппаратного комплекса для оформления паспортов гражданина Российской Федерации, удоствоеряющих личность гражданина Российской Федерации за пределами территории Российской Федерации в МФЦ</t>
  </si>
  <si>
    <t>Субсидия на устройство и капитальный ремонт электросетевого хозяйства, систем наружного и архитектурно-художественного освещения в рамках реализации приоритетного проекта "Светлый город"</t>
  </si>
  <si>
    <t>Субсидия на ремонт подъездов многоквартирных домов</t>
  </si>
  <si>
    <t>Субсидия на организацию деятельности МФЦ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</si>
  <si>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Субвенции бюджетам бюджетной системы Российской Федерации</t>
  </si>
  <si>
    <t>000 2 02 30000 00 0000 151</t>
  </si>
  <si>
    <t>Субвенции бюджетам муниципальных образований на ежемесячное денежное вознаграждение за классное руководство</t>
  </si>
  <si>
    <t>000 2 02 30021 00 0000 151</t>
  </si>
  <si>
    <t>Субвенции бюджетам городских округов на ежемесячное денежное вознаграждение за классное руководство</t>
  </si>
  <si>
    <t>000 2 02 30021 04 0000 151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</si>
  <si>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</si>
  <si>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000 2 02 30022 04 0000 151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</si>
  <si>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</si>
  <si>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в том числе на :</t>
  </si>
  <si>
    <t>предоставление гражданам субсидий на оплату жилого помещения и коммунальных услуг</t>
  </si>
  <si>
    <t>обеспечение предоставления гражданам субсидий на оплату жилого помещения и коммунальных услуг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</si>
  <si>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</si>
  <si>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</si>
  <si>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городских округов на выполнение передаваемых полномочий субъектов Российской Федерации</t>
  </si>
  <si>
    <t>000 2 02 30024 04 0000 151</t>
  </si>
  <si>
    <t xml:space="preserve">Субвенции на  частичную компенсацию стоимости питания отдельным категориям обучающихся в муниципальных общеобразовательных учреждениях Московской области и в негосударственных общеобразовательных учреждениях в Московской области, прошедших государственную аккредитацию </t>
  </si>
  <si>
    <t>Субвенции на обеспечение переданных муниципальным районам и городским округам  Московской области  государственных полномочий по временному  хранению, 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</si>
  <si>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Субвенции на обеспечение переданных государственных полномочий в сфере образования и организации деятельности  комиссий по делам несовершеннолетних и защите их прав городов и районов</t>
  </si>
  <si>
    <t xml:space="preserve">Субвенции на оплату расходов, связанных с компенсацией проезда к месту учебы и обратно отдельным категориям обучающихся  по очной форме обучения в муниципальных общеобразовательных организациях Московской области </t>
  </si>
  <si>
    <t xml:space="preserve">Субвенции бюджетам муниципальных образований Московской области на обеспечение полноценным питанием беременных женщин, кормящих матерей, а также детей в возрасте до трех лет в Московской области </t>
  </si>
  <si>
    <t>Субвенции бюджетам муниципальных образования Московской области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</si>
  <si>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в том числе на:</t>
  </si>
  <si>
    <t>оплату труда педагогических работников</t>
  </si>
  <si>
    <t>оплату труда учебно-вспомогательного персонала</t>
  </si>
  <si>
    <t>оплату труда прочего персонала</t>
  </si>
  <si>
    <t>приобретение учебников, учебных пособий, средств обучения, игр, игрушек</t>
  </si>
  <si>
    <t>Субвенция на осуществление государственных полномочий в соответствии с Законом Московской области № 107//2014-ОЗ "О наделении органов местного самоуправления муниципальных образований Московской области отдельными государственными полномочиями Московской области"</t>
  </si>
  <si>
    <t>Субвенция на осуществление государственных полномочий Московской области в области земельных отношений</t>
  </si>
  <si>
    <t>Субвенция на осуществление переданных полномочий Московской области по организации проведения мероприятий по отлову и содержанию безнадзорных животных</t>
  </si>
  <si>
    <t>Субвенция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</si>
  <si>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</si>
  <si>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</si>
  <si>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 организации, реализующие образовательные программы дошкольного образования</t>
  </si>
  <si>
    <t>000 2 02 30029 04 0000 151</t>
  </si>
  <si>
    <t>выплату компенсации  родительской платы за присмотр и уход за детьми, осваивающими  образовательные программы  дошкольного образования в организациях Московской области, осуществляющих образовательную деятельность</t>
  </si>
  <si>
    <t xml:space="preserve"> на оплату труда работников, осуществляющих работу по обеспечению выплаты компенсации  родительской платы за присмотр и уход за детьми, осваивающими  образовательные программы  дошкольного образования в организациях Московской области, осуществляющих образовательную деятельность</t>
  </si>
  <si>
    <t>на оплату банковских и почтовых услуг по перечислению  компенсации  родительской платы за присмотр и уход за детьми, осваивающими  образовательные программы  дошкольного образования в организациях Московской области, осуществляющих образовательную деятельность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</si>
  <si>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</si>
  <si>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</si>
  <si>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</si>
  <si>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000 2 02 35082 04 0000 151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</si>
  <si>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</si>
  <si>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</si>
  <si>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</si>
  <si>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000 2 02 35118 04 0000 151</t>
  </si>
  <si>
    <t>Прочие субвенции</t>
  </si>
  <si>
    <t>000 2 02 39999 00 0000 151</t>
  </si>
  <si>
    <t>Прочие субвенции бюджетам городских округов</t>
  </si>
  <si>
    <t>000 2 02 39999 04 0000 151</t>
  </si>
  <si>
    <t>Субвенция на обеспечение государственных   гарантий реализации прав граждан на получение общедоступного и бесплатного дошкольного, начального общего, основного общего, среднего  общего образования в муниципальных общеобразовательных организациях в Московской области,  обеспечение  дополнительного образования в муниципальных общеобразовательных организациях в Московской области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</si>
  <si>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на оплату труда педагогических работников </t>
  </si>
  <si>
    <t>на оплату труда административно-хозяйственных, учебно-вспомогательных и иных работников</t>
  </si>
  <si>
    <t>приобретение учебников и учебных пособий, средств обучения, игр, игрушек</t>
  </si>
  <si>
    <t>на оплату услуг по неограниченному широкополосному круглосуточному доступу к информационно-телекоммуникационной сети "Интернет" муниципальных общеобразовательных  организаций в Московской области, реализующих основные общеобразовательные программы в части обучения детей-инвалидов на дому с использованием дистанционных образовательных технологий</t>
  </si>
  <si>
    <t xml:space="preserve">Субвенция на   обеспечение государственных гарантий реализации прав граждан на получение  общедоступного и бесплатного  дошкольного образования в муниципальных дошкольных образовательных организациях 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</si>
  <si>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оплату труда учебно-вспомогательного персонала</t>
  </si>
  <si>
    <t>на оплату труда прочего персонала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</si>
  <si>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</si>
  <si>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</si>
  <si>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</si>
  <si>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</si>
  <si>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городских округов от возврата организациями остатков субсидий прошлых лет</t>
  </si>
  <si>
    <t>000 2 18 04000 04 0000 180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</si>
  <si>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</si>
  <si>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</si>
  <si>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</si>
  <si>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000 2 19 00000 04 0000 151</t>
  </si>
  <si>
    <t>Возврат остатков  иных м ежбюджетных трансфертов на развитие и поддержку социальной, инженерной и инновационной инфраструктуры наукоградов Российской Федерации из бюджетов городских округов</t>
  </si>
  <si>
    <t>000 2 19 45158 04 0000 151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</si>
  <si>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</si>
  <si>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000 2 19 60010 04 0000 151</t>
  </si>
  <si>
    <t xml:space="preserve">ВСЕГО ДОХОДОВ </t>
  </si>
  <si>
    <t>в том числе поступление налога на доходы физических лиц по дополнительному нормативу отчислений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</si>
</sst>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1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Times New Roman Cyr"/>
      <family val="1"/>
      <charset val="204"/>
    </font>
    <font>
      <u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Protection="0"/>
    <xf numFmtId="0" fontId="14" fillId="0" borderId="0"/>
  </cellStyleXfs>
  <cellXfs count="1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1" xfId="0" applyNumberFormat="1" applyFont="1" applyFill="1" applyBorder="1" applyAlignment="1" applyProtection="1">
      <alignment horizontal="left" wrapText="1"/>
      <protection locked="0" hidden="1"/>
    </xf>
    <xf numFmtId="49" fontId="1" fillId="2" borderId="1" xfId="0" applyNumberFormat="1" applyFont="1" applyFill="1" applyBorder="1" applyAlignment="1" applyProtection="1">
      <alignment horizontal="center" wrapText="1"/>
      <protection locked="0" hidden="1"/>
    </xf>
    <xf numFmtId="164" fontId="1" fillId="2" borderId="1" xfId="0" applyNumberFormat="1" applyFont="1" applyFill="1" applyBorder="1" applyAlignment="1" applyProtection="1">
      <alignment horizontal="right" wrapText="1"/>
      <protection locked="0" hidden="1"/>
    </xf>
    <xf numFmtId="0" fontId="3" fillId="2" borderId="1" xfId="0" applyNumberFormat="1" applyFont="1" applyFill="1" applyBorder="1" applyAlignment="1" applyProtection="1">
      <alignment horizontal="left" wrapText="1"/>
      <protection locked="0" hidden="1"/>
    </xf>
    <xf numFmtId="49" fontId="3" fillId="2" borderId="1" xfId="0" applyNumberFormat="1" applyFont="1" applyFill="1" applyBorder="1" applyAlignment="1" applyProtection="1">
      <alignment horizontal="center" wrapText="1"/>
      <protection locked="0" hidden="1"/>
    </xf>
    <xf numFmtId="164" fontId="3" fillId="2" borderId="1" xfId="0" applyNumberFormat="1" applyFont="1" applyFill="1" applyBorder="1" applyAlignment="1" applyProtection="1">
      <alignment horizontal="right" wrapText="1"/>
      <protection locked="0" hidden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 applyProtection="1">
      <alignment horizontal="center" wrapText="1"/>
      <protection locked="0" hidden="1"/>
    </xf>
    <xf numFmtId="164" fontId="2" fillId="2" borderId="1" xfId="0" applyNumberFormat="1" applyFont="1" applyFill="1" applyBorder="1" applyAlignment="1" applyProtection="1">
      <alignment horizontal="right" wrapText="1"/>
      <protection locked="0" hidden="1"/>
    </xf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 applyProtection="1">
      <alignment horizontal="left" wrapText="1"/>
      <protection locked="0" hidden="1"/>
    </xf>
    <xf numFmtId="2" fontId="3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justify" vertical="top" wrapText="1"/>
    </xf>
    <xf numFmtId="16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164" fontId="4" fillId="2" borderId="0" xfId="0" applyNumberFormat="1" applyFont="1" applyFill="1"/>
    <xf numFmtId="0" fontId="5" fillId="2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3" borderId="0" xfId="1" applyNumberFormat="1" applyFont="1" applyFill="1" applyBorder="1" applyAlignment="1" applyProtection="1">
      <alignment horizontal="center" vertical="center" wrapText="1"/>
      <protection locked="0" hidden="1"/>
    </xf>
    <xf numFmtId="0" fontId="8" fillId="3" borderId="0" xfId="1" applyNumberFormat="1" applyFont="1" applyFill="1" applyBorder="1" applyAlignment="1" applyProtection="1">
      <alignment horizontal="center" vertical="center" wrapText="1"/>
      <protection locked="0" hidden="1"/>
    </xf>
    <xf numFmtId="0" fontId="8" fillId="3" borderId="0" xfId="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1"/>
    <xf numFmtId="0" fontId="9" fillId="3" borderId="0" xfId="1" applyNumberFormat="1" applyFont="1" applyFill="1" applyBorder="1" applyAlignment="1" applyProtection="1">
      <alignment horizontal="left" wrapText="1"/>
      <protection locked="0" hidden="1"/>
    </xf>
    <xf numFmtId="49" fontId="8" fillId="3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10" fillId="3" borderId="1" xfId="1" applyNumberFormat="1" applyFont="1" applyFill="1" applyBorder="1" applyAlignment="1" applyProtection="1">
      <alignment horizontal="left" vertical="top" wrapText="1"/>
      <protection locked="0" hidden="1"/>
    </xf>
    <xf numFmtId="49" fontId="10" fillId="3" borderId="1" xfId="1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1" xfId="1" applyNumberFormat="1" applyFont="1" applyFill="1" applyBorder="1" applyAlignment="1" applyProtection="1">
      <alignment horizontal="right" vertical="center" wrapText="1"/>
      <protection locked="0" hidden="1"/>
    </xf>
    <xf numFmtId="164" fontId="8" fillId="3" borderId="1" xfId="1" applyNumberFormat="1" applyFont="1" applyFill="1" applyBorder="1" applyAlignment="1" applyProtection="1">
      <alignment horizontal="right" vertical="center" wrapText="1"/>
      <protection locked="0" hidden="1"/>
    </xf>
    <xf numFmtId="49" fontId="8" fillId="3" borderId="1" xfId="1" applyNumberFormat="1" applyFont="1" applyFill="1" applyBorder="1" applyAlignment="1" applyProtection="1">
      <alignment horizontal="left" vertical="top" wrapText="1"/>
      <protection locked="0" hidden="1"/>
    </xf>
    <xf numFmtId="164" fontId="1" fillId="3" borderId="1" xfId="1" applyNumberFormat="1" applyFont="1" applyFill="1" applyBorder="1" applyAlignment="1" applyProtection="1">
      <alignment horizontal="right" vertical="center" wrapText="1"/>
      <protection locked="0" hidden="1"/>
    </xf>
    <xf numFmtId="164" fontId="3" fillId="3" borderId="1" xfId="1" applyNumberFormat="1" applyFont="1" applyFill="1" applyBorder="1" applyAlignment="1" applyProtection="1">
      <alignment horizontal="right" vertical="center" wrapText="1"/>
      <protection locked="0" hidden="1"/>
    </xf>
    <xf numFmtId="0" fontId="11" fillId="0" borderId="0" xfId="1" applyFont="1"/>
    <xf numFmtId="0" fontId="12" fillId="0" borderId="0" xfId="1" applyFont="1"/>
    <xf numFmtId="0" fontId="8" fillId="0" borderId="0" xfId="1" applyFont="1"/>
    <xf numFmtId="0" fontId="8" fillId="3" borderId="0" xfId="1" applyNumberFormat="1" applyFont="1" applyFill="1" applyBorder="1" applyAlignment="1" applyProtection="1">
      <protection locked="0" hidden="1"/>
    </xf>
    <xf numFmtId="0" fontId="8" fillId="0" borderId="0" xfId="1" applyNumberFormat="1" applyFont="1" applyAlignment="1"/>
    <xf numFmtId="0" fontId="8" fillId="0" borderId="0" xfId="1" applyNumberFormat="1" applyFont="1" applyAlignment="1">
      <alignment horizontal="center"/>
    </xf>
    <xf numFmtId="0" fontId="13" fillId="0" borderId="0" xfId="1" applyFont="1"/>
    <xf numFmtId="0" fontId="14" fillId="2" borderId="0" xfId="2" applyFill="1"/>
    <xf numFmtId="0" fontId="3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14" fillId="0" borderId="0" xfId="2" applyAlignment="1"/>
    <xf numFmtId="0" fontId="14" fillId="0" borderId="0" xfId="2"/>
    <xf numFmtId="0" fontId="3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/>
    </xf>
    <xf numFmtId="0" fontId="16" fillId="2" borderId="0" xfId="2" applyFont="1" applyFill="1"/>
    <xf numFmtId="0" fontId="15" fillId="2" borderId="0" xfId="2" applyFont="1" applyFill="1" applyAlignment="1">
      <alignment horizontal="center" wrapText="1"/>
    </xf>
    <xf numFmtId="0" fontId="3" fillId="2" borderId="0" xfId="2" applyFont="1" applyFill="1"/>
    <xf numFmtId="0" fontId="17" fillId="2" borderId="0" xfId="2" applyFont="1" applyFill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 applyAlignment="1">
      <alignment horizontal="center" wrapText="1"/>
    </xf>
    <xf numFmtId="0" fontId="1" fillId="0" borderId="0" xfId="2" applyFont="1" applyBorder="1" applyAlignment="1">
      <alignment horizontal="center" wrapText="1"/>
    </xf>
    <xf numFmtId="0" fontId="3" fillId="0" borderId="0" xfId="2" applyFont="1" applyAlignment="1">
      <alignment horizontal="center"/>
    </xf>
    <xf numFmtId="0" fontId="3" fillId="0" borderId="0" xfId="2" applyFont="1"/>
    <xf numFmtId="0" fontId="3" fillId="2" borderId="2" xfId="2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left"/>
    </xf>
    <xf numFmtId="0" fontId="1" fillId="2" borderId="1" xfId="2" applyFont="1" applyFill="1" applyBorder="1" applyAlignment="1">
      <alignment horizontal="center"/>
    </xf>
    <xf numFmtId="164" fontId="1" fillId="2" borderId="1" xfId="2" applyNumberFormat="1" applyFont="1" applyFill="1" applyBorder="1" applyAlignment="1">
      <alignment horizontal="right" wrapText="1"/>
    </xf>
    <xf numFmtId="164" fontId="1" fillId="0" borderId="1" xfId="2" applyNumberFormat="1" applyFont="1" applyFill="1" applyBorder="1"/>
    <xf numFmtId="164" fontId="18" fillId="0" borderId="1" xfId="2" applyNumberFormat="1" applyFont="1" applyFill="1" applyBorder="1"/>
    <xf numFmtId="0" fontId="1" fillId="4" borderId="1" xfId="2" applyFont="1" applyFill="1" applyBorder="1" applyAlignment="1"/>
    <xf numFmtId="0" fontId="1" fillId="4" borderId="1" xfId="2" applyFont="1" applyFill="1" applyBorder="1" applyAlignment="1">
      <alignment horizontal="center"/>
    </xf>
    <xf numFmtId="164" fontId="1" fillId="4" borderId="1" xfId="2" applyNumberFormat="1" applyFont="1" applyFill="1" applyBorder="1" applyAlignment="1"/>
    <xf numFmtId="0" fontId="3" fillId="2" borderId="1" xfId="2" applyFont="1" applyFill="1" applyBorder="1" applyAlignment="1"/>
    <xf numFmtId="0" fontId="3" fillId="2" borderId="1" xfId="2" applyFont="1" applyFill="1" applyBorder="1" applyAlignment="1">
      <alignment horizontal="center"/>
    </xf>
    <xf numFmtId="164" fontId="3" fillId="2" borderId="1" xfId="2" applyNumberFormat="1" applyFont="1" applyFill="1" applyBorder="1" applyAlignment="1"/>
    <xf numFmtId="164" fontId="3" fillId="0" borderId="1" xfId="2" applyNumberFormat="1" applyFont="1" applyFill="1" applyBorder="1"/>
    <xf numFmtId="0" fontId="14" fillId="0" borderId="0" xfId="2" applyFill="1"/>
    <xf numFmtId="0" fontId="3" fillId="2" borderId="1" xfId="2" applyFont="1" applyFill="1" applyBorder="1" applyAlignment="1">
      <alignment wrapText="1"/>
    </xf>
    <xf numFmtId="164" fontId="3" fillId="2" borderId="1" xfId="2" applyNumberFormat="1" applyFont="1" applyFill="1" applyBorder="1"/>
    <xf numFmtId="0" fontId="1" fillId="4" borderId="1" xfId="2" applyFont="1" applyFill="1" applyBorder="1" applyAlignment="1">
      <alignment wrapText="1"/>
    </xf>
    <xf numFmtId="164" fontId="1" fillId="2" borderId="1" xfId="2" applyNumberFormat="1" applyFont="1" applyFill="1" applyBorder="1" applyAlignment="1"/>
    <xf numFmtId="0" fontId="3" fillId="4" borderId="1" xfId="2" applyFont="1" applyFill="1" applyBorder="1" applyAlignment="1">
      <alignment wrapText="1"/>
    </xf>
    <xf numFmtId="0" fontId="3" fillId="4" borderId="1" xfId="2" applyFont="1" applyFill="1" applyBorder="1" applyAlignment="1">
      <alignment horizontal="center"/>
    </xf>
    <xf numFmtId="164" fontId="3" fillId="4" borderId="1" xfId="2" applyNumberFormat="1" applyFont="1" applyFill="1" applyBorder="1" applyAlignment="1"/>
    <xf numFmtId="0" fontId="3" fillId="2" borderId="1" xfId="2" applyFont="1" applyFill="1" applyBorder="1" applyAlignment="1">
      <alignment horizontal="justify" wrapText="1"/>
    </xf>
    <xf numFmtId="0" fontId="1" fillId="2" borderId="1" xfId="2" applyFont="1" applyFill="1" applyBorder="1" applyAlignment="1">
      <alignment horizontal="justify" wrapText="1"/>
    </xf>
    <xf numFmtId="164" fontId="1" fillId="2" borderId="1" xfId="2" applyNumberFormat="1" applyFont="1" applyFill="1" applyBorder="1"/>
    <xf numFmtId="0" fontId="3" fillId="2" borderId="1" xfId="2" applyFont="1" applyFill="1" applyBorder="1" applyAlignment="1">
      <alignment horizontal="center" wrapText="1"/>
    </xf>
    <xf numFmtId="0" fontId="8" fillId="4" borderId="1" xfId="2" applyNumberFormat="1" applyFont="1" applyFill="1" applyBorder="1" applyAlignment="1">
      <alignment horizontal="left" wrapText="1"/>
    </xf>
    <xf numFmtId="49" fontId="8" fillId="4" borderId="1" xfId="2" applyNumberFormat="1" applyFont="1" applyFill="1" applyBorder="1" applyAlignment="1">
      <alignment horizontal="left" wrapText="1"/>
    </xf>
    <xf numFmtId="164" fontId="17" fillId="0" borderId="1" xfId="2" applyNumberFormat="1" applyFont="1" applyFill="1" applyBorder="1" applyAlignment="1">
      <alignment horizontal="right"/>
    </xf>
    <xf numFmtId="0" fontId="3" fillId="2" borderId="1" xfId="2" applyFont="1" applyFill="1" applyBorder="1" applyAlignment="1">
      <alignment horizontal="left" wrapText="1"/>
    </xf>
    <xf numFmtId="0" fontId="1" fillId="2" borderId="1" xfId="2" applyFont="1" applyFill="1" applyBorder="1" applyAlignment="1">
      <alignment wrapText="1"/>
    </xf>
    <xf numFmtId="164" fontId="3" fillId="0" borderId="1" xfId="2" applyNumberFormat="1" applyFont="1" applyFill="1" applyBorder="1" applyAlignment="1"/>
    <xf numFmtId="0" fontId="3" fillId="0" borderId="1" xfId="2" applyFont="1" applyFill="1" applyBorder="1" applyAlignment="1">
      <alignment horizontal="justify" wrapText="1"/>
    </xf>
    <xf numFmtId="0" fontId="3" fillId="0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wrapText="1"/>
    </xf>
    <xf numFmtId="0" fontId="3" fillId="2" borderId="1" xfId="2" applyFont="1" applyFill="1" applyBorder="1" applyAlignment="1">
      <alignment vertical="top" wrapText="1"/>
    </xf>
    <xf numFmtId="0" fontId="3" fillId="2" borderId="1" xfId="2" applyFont="1" applyFill="1" applyBorder="1" applyAlignment="1">
      <alignment horizontal="justify" vertical="center" wrapText="1"/>
    </xf>
    <xf numFmtId="0" fontId="3" fillId="0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left" vertical="center" wrapText="1"/>
    </xf>
    <xf numFmtId="164" fontId="3" fillId="2" borderId="1" xfId="2" applyNumberFormat="1" applyFont="1" applyFill="1" applyBorder="1" applyAlignment="1">
      <alignment horizontal="right"/>
    </xf>
    <xf numFmtId="0" fontId="1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center" wrapText="1"/>
    </xf>
    <xf numFmtId="164" fontId="1" fillId="2" borderId="1" xfId="2" applyNumberFormat="1" applyFont="1" applyFill="1" applyBorder="1" applyAlignment="1">
      <alignment horizontal="right"/>
    </xf>
    <xf numFmtId="0" fontId="1" fillId="2" borderId="1" xfId="2" applyFont="1" applyFill="1" applyBorder="1" applyAlignment="1">
      <alignment horizontal="left" wrapText="1"/>
    </xf>
    <xf numFmtId="0" fontId="3" fillId="4" borderId="1" xfId="2" applyFont="1" applyFill="1" applyBorder="1" applyAlignment="1"/>
    <xf numFmtId="0" fontId="16" fillId="0" borderId="0" xfId="2" applyFont="1"/>
    <xf numFmtId="0" fontId="15" fillId="0" borderId="0" xfId="2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1%20&#1082;&#1074;&#1072;&#1088;&#1090;&#1072;&#1083;%202018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помогательная"/>
      <sheetName val="прил 3"/>
      <sheetName val="прил 7"/>
    </sheetNames>
    <sheetDataSet>
      <sheetData sheetId="0">
        <row r="24">
          <cell r="G24">
            <v>2403.8000000000002</v>
          </cell>
          <cell r="H24">
            <v>405.3</v>
          </cell>
        </row>
        <row r="26">
          <cell r="G26">
            <v>368.2</v>
          </cell>
          <cell r="H26">
            <v>8.5</v>
          </cell>
        </row>
        <row r="28">
          <cell r="G28">
            <v>6</v>
          </cell>
          <cell r="H28">
            <v>0</v>
          </cell>
        </row>
        <row r="31">
          <cell r="G31">
            <v>3272</v>
          </cell>
          <cell r="H31">
            <v>553.9</v>
          </cell>
        </row>
        <row r="38">
          <cell r="G38">
            <v>2252</v>
          </cell>
          <cell r="H38">
            <v>433.3</v>
          </cell>
        </row>
        <row r="45">
          <cell r="G45">
            <v>55894.5</v>
          </cell>
          <cell r="H45">
            <v>10482.4</v>
          </cell>
        </row>
        <row r="47">
          <cell r="G47">
            <v>23061.7</v>
          </cell>
          <cell r="H47">
            <v>3512.2</v>
          </cell>
        </row>
        <row r="49">
          <cell r="G49">
            <v>2085</v>
          </cell>
          <cell r="H49">
            <v>618</v>
          </cell>
        </row>
        <row r="52">
          <cell r="G52">
            <v>1545.9</v>
          </cell>
          <cell r="H52">
            <v>280.89999999999998</v>
          </cell>
        </row>
        <row r="54">
          <cell r="G54">
            <v>286.10000000000002</v>
          </cell>
          <cell r="H54">
            <v>26.5</v>
          </cell>
        </row>
        <row r="59">
          <cell r="G59">
            <v>3648</v>
          </cell>
          <cell r="H59">
            <v>448</v>
          </cell>
        </row>
        <row r="64">
          <cell r="G64">
            <v>1000</v>
          </cell>
          <cell r="H64">
            <v>0</v>
          </cell>
        </row>
        <row r="71">
          <cell r="G71">
            <v>876.9</v>
          </cell>
          <cell r="H71">
            <v>136</v>
          </cell>
        </row>
        <row r="73">
          <cell r="G73">
            <v>29.1</v>
          </cell>
          <cell r="H73">
            <v>0</v>
          </cell>
        </row>
        <row r="78">
          <cell r="G78">
            <v>1763.2</v>
          </cell>
          <cell r="H78">
            <v>320.8</v>
          </cell>
        </row>
        <row r="80">
          <cell r="G80">
            <v>246.8</v>
          </cell>
          <cell r="H80">
            <v>12.8</v>
          </cell>
        </row>
        <row r="86">
          <cell r="G86">
            <v>14116</v>
          </cell>
          <cell r="H86">
            <v>2784.3</v>
          </cell>
        </row>
        <row r="88">
          <cell r="G88">
            <v>2137</v>
          </cell>
          <cell r="H88">
            <v>172.7</v>
          </cell>
        </row>
        <row r="90">
          <cell r="G90">
            <v>547</v>
          </cell>
          <cell r="H90">
            <v>62.1</v>
          </cell>
        </row>
        <row r="93">
          <cell r="G93">
            <v>671.2</v>
          </cell>
          <cell r="H93">
            <v>0</v>
          </cell>
        </row>
        <row r="95">
          <cell r="G95">
            <v>202.8</v>
          </cell>
          <cell r="H95">
            <v>0</v>
          </cell>
        </row>
        <row r="98">
          <cell r="G98">
            <v>1641</v>
          </cell>
          <cell r="H98">
            <v>365.6</v>
          </cell>
        </row>
        <row r="100">
          <cell r="G100">
            <v>107</v>
          </cell>
          <cell r="H100">
            <v>4.5</v>
          </cell>
        </row>
        <row r="105">
          <cell r="G105">
            <v>2268</v>
          </cell>
          <cell r="H105">
            <v>27</v>
          </cell>
        </row>
        <row r="110">
          <cell r="G110">
            <v>1665</v>
          </cell>
          <cell r="H110">
            <v>298.39999999999998</v>
          </cell>
        </row>
        <row r="112">
          <cell r="G112">
            <v>38</v>
          </cell>
          <cell r="H112">
            <v>0</v>
          </cell>
        </row>
        <row r="115">
          <cell r="G115">
            <v>479.4</v>
          </cell>
          <cell r="H115">
            <v>83.1</v>
          </cell>
        </row>
        <row r="117">
          <cell r="G117">
            <v>270.60000000000002</v>
          </cell>
          <cell r="H117">
            <v>0</v>
          </cell>
        </row>
        <row r="122">
          <cell r="G122">
            <v>35611</v>
          </cell>
          <cell r="H122">
            <v>8660</v>
          </cell>
        </row>
        <row r="125">
          <cell r="G125">
            <v>2045</v>
          </cell>
          <cell r="H125">
            <v>2045</v>
          </cell>
        </row>
        <row r="128">
          <cell r="G128">
            <v>20</v>
          </cell>
          <cell r="H128">
            <v>20</v>
          </cell>
        </row>
        <row r="132">
          <cell r="G132">
            <v>2000</v>
          </cell>
          <cell r="H132">
            <v>34.1</v>
          </cell>
        </row>
        <row r="135">
          <cell r="G135">
            <v>4000</v>
          </cell>
          <cell r="H135">
            <v>733.6</v>
          </cell>
        </row>
        <row r="138">
          <cell r="G138">
            <v>13608.300000000003</v>
          </cell>
          <cell r="H138">
            <v>2323.5</v>
          </cell>
        </row>
        <row r="140">
          <cell r="G140">
            <v>531.70000000000005</v>
          </cell>
          <cell r="H140">
            <v>390.4</v>
          </cell>
        </row>
        <row r="142">
          <cell r="G142">
            <v>6</v>
          </cell>
          <cell r="H142">
            <v>4.5</v>
          </cell>
        </row>
        <row r="146">
          <cell r="G146">
            <v>6243.4</v>
          </cell>
          <cell r="H146">
            <v>6243.4</v>
          </cell>
        </row>
        <row r="154">
          <cell r="G154">
            <v>2761.2</v>
          </cell>
          <cell r="H154">
            <v>474.1</v>
          </cell>
        </row>
        <row r="156">
          <cell r="G156">
            <v>973.8</v>
          </cell>
          <cell r="H156">
            <v>46.8</v>
          </cell>
        </row>
        <row r="161">
          <cell r="G161">
            <v>200</v>
          </cell>
          <cell r="H161">
            <v>0</v>
          </cell>
        </row>
        <row r="169">
          <cell r="G169">
            <v>138</v>
          </cell>
          <cell r="H169">
            <v>0</v>
          </cell>
        </row>
        <row r="172">
          <cell r="G172">
            <v>850</v>
          </cell>
          <cell r="H172">
            <v>0</v>
          </cell>
        </row>
        <row r="176">
          <cell r="G176">
            <v>32177</v>
          </cell>
          <cell r="H176">
            <v>5485</v>
          </cell>
        </row>
        <row r="178">
          <cell r="G178">
            <v>759</v>
          </cell>
          <cell r="H178">
            <v>87.2</v>
          </cell>
        </row>
        <row r="180">
          <cell r="G180">
            <v>20</v>
          </cell>
          <cell r="H180">
            <v>0.9</v>
          </cell>
        </row>
        <row r="185">
          <cell r="G185">
            <v>373</v>
          </cell>
          <cell r="H185">
            <v>105.3</v>
          </cell>
        </row>
        <row r="190">
          <cell r="G190">
            <v>44</v>
          </cell>
          <cell r="H190">
            <v>0</v>
          </cell>
        </row>
        <row r="193">
          <cell r="G193">
            <v>134</v>
          </cell>
          <cell r="H193">
            <v>0</v>
          </cell>
        </row>
        <row r="196">
          <cell r="G196">
            <v>435</v>
          </cell>
          <cell r="H196">
            <v>274.89999999999998</v>
          </cell>
        </row>
        <row r="203">
          <cell r="G203">
            <v>3826.7</v>
          </cell>
          <cell r="H203">
            <v>364.5</v>
          </cell>
        </row>
        <row r="207">
          <cell r="G207">
            <v>90</v>
          </cell>
          <cell r="H207">
            <v>0</v>
          </cell>
        </row>
        <row r="211">
          <cell r="G211">
            <v>8664</v>
          </cell>
          <cell r="H211">
            <v>416.4</v>
          </cell>
        </row>
        <row r="215">
          <cell r="G215">
            <v>50</v>
          </cell>
          <cell r="H215">
            <v>0</v>
          </cell>
        </row>
        <row r="219">
          <cell r="G219">
            <v>26</v>
          </cell>
          <cell r="H219">
            <v>0</v>
          </cell>
        </row>
        <row r="224">
          <cell r="G224">
            <v>425</v>
          </cell>
          <cell r="H224">
            <v>0</v>
          </cell>
        </row>
        <row r="227">
          <cell r="G227">
            <v>453</v>
          </cell>
          <cell r="H227">
            <v>40.799999999999997</v>
          </cell>
        </row>
        <row r="232">
          <cell r="G232">
            <v>95</v>
          </cell>
          <cell r="H232">
            <v>0</v>
          </cell>
        </row>
        <row r="235">
          <cell r="G235">
            <v>19</v>
          </cell>
          <cell r="H235">
            <v>0</v>
          </cell>
        </row>
        <row r="243">
          <cell r="G243">
            <v>240</v>
          </cell>
          <cell r="H243">
            <v>0</v>
          </cell>
        </row>
        <row r="245">
          <cell r="G245">
            <v>778</v>
          </cell>
          <cell r="H245">
            <v>0</v>
          </cell>
        </row>
        <row r="252">
          <cell r="G252">
            <v>4021.4</v>
          </cell>
          <cell r="H252">
            <v>0</v>
          </cell>
        </row>
        <row r="255">
          <cell r="G255">
            <v>2416</v>
          </cell>
          <cell r="H255">
            <v>0</v>
          </cell>
        </row>
        <row r="258">
          <cell r="G258">
            <v>3650.1</v>
          </cell>
          <cell r="H258">
            <v>0</v>
          </cell>
        </row>
        <row r="261">
          <cell r="G261">
            <v>912.59999999999991</v>
          </cell>
          <cell r="H261">
            <v>0</v>
          </cell>
        </row>
        <row r="267">
          <cell r="G267">
            <v>2500</v>
          </cell>
          <cell r="H267">
            <v>0</v>
          </cell>
        </row>
        <row r="270">
          <cell r="G270">
            <v>200</v>
          </cell>
          <cell r="H270">
            <v>0</v>
          </cell>
        </row>
        <row r="273">
          <cell r="G273">
            <v>400</v>
          </cell>
          <cell r="H273">
            <v>0</v>
          </cell>
        </row>
        <row r="276">
          <cell r="G276">
            <v>800</v>
          </cell>
          <cell r="H276">
            <v>0</v>
          </cell>
        </row>
        <row r="281">
          <cell r="G281">
            <v>20000</v>
          </cell>
          <cell r="H281">
            <v>3936.1</v>
          </cell>
        </row>
        <row r="284">
          <cell r="G284">
            <v>19771</v>
          </cell>
          <cell r="H284">
            <v>0</v>
          </cell>
        </row>
        <row r="287">
          <cell r="G287">
            <v>4923</v>
          </cell>
          <cell r="H287">
            <v>0</v>
          </cell>
        </row>
        <row r="290">
          <cell r="G290">
            <v>7353.2</v>
          </cell>
          <cell r="H290">
            <v>0</v>
          </cell>
        </row>
        <row r="293">
          <cell r="G293">
            <v>845.6</v>
          </cell>
          <cell r="H293">
            <v>0</v>
          </cell>
        </row>
        <row r="298">
          <cell r="G298">
            <v>4.4000000000000004</v>
          </cell>
          <cell r="H298">
            <v>4.4000000000000004</v>
          </cell>
        </row>
        <row r="301">
          <cell r="G301">
            <v>3653.3</v>
          </cell>
          <cell r="H301">
            <v>3653.3</v>
          </cell>
        </row>
        <row r="307">
          <cell r="G307">
            <v>1280</v>
          </cell>
          <cell r="H307">
            <v>0</v>
          </cell>
        </row>
        <row r="310">
          <cell r="G310">
            <v>926</v>
          </cell>
          <cell r="H310">
            <v>0</v>
          </cell>
        </row>
        <row r="315">
          <cell r="G315">
            <v>500</v>
          </cell>
          <cell r="H315">
            <v>27.1</v>
          </cell>
        </row>
        <row r="319">
          <cell r="G319">
            <v>675</v>
          </cell>
          <cell r="H319">
            <v>24.9</v>
          </cell>
        </row>
        <row r="323">
          <cell r="G323">
            <v>640</v>
          </cell>
          <cell r="H323">
            <v>0</v>
          </cell>
        </row>
        <row r="327">
          <cell r="G327">
            <v>300</v>
          </cell>
          <cell r="H327">
            <v>0</v>
          </cell>
        </row>
        <row r="334">
          <cell r="G334">
            <v>350</v>
          </cell>
          <cell r="H334">
            <v>0</v>
          </cell>
        </row>
        <row r="337">
          <cell r="G337">
            <v>300</v>
          </cell>
          <cell r="H337">
            <v>0</v>
          </cell>
        </row>
        <row r="340">
          <cell r="G340">
            <v>1900</v>
          </cell>
          <cell r="H340">
            <v>0</v>
          </cell>
        </row>
        <row r="345">
          <cell r="G345">
            <v>5315.1</v>
          </cell>
          <cell r="H345">
            <v>0</v>
          </cell>
        </row>
        <row r="348">
          <cell r="G348">
            <v>611.29999999999995</v>
          </cell>
          <cell r="H348">
            <v>0</v>
          </cell>
        </row>
        <row r="353">
          <cell r="G353">
            <v>15412</v>
          </cell>
          <cell r="H353">
            <v>2452.4</v>
          </cell>
        </row>
        <row r="355">
          <cell r="G355">
            <v>2028</v>
          </cell>
          <cell r="H355">
            <v>264.5</v>
          </cell>
        </row>
        <row r="357">
          <cell r="G357">
            <v>60</v>
          </cell>
          <cell r="H357">
            <v>11.3</v>
          </cell>
        </row>
        <row r="362">
          <cell r="G362">
            <v>395</v>
          </cell>
          <cell r="H362">
            <v>0</v>
          </cell>
        </row>
        <row r="367">
          <cell r="G367">
            <v>1350</v>
          </cell>
          <cell r="H367">
            <v>0</v>
          </cell>
        </row>
        <row r="371">
          <cell r="G371">
            <v>114.3</v>
          </cell>
          <cell r="H371">
            <v>22.5</v>
          </cell>
        </row>
        <row r="379">
          <cell r="G379">
            <v>13800</v>
          </cell>
          <cell r="H379">
            <v>1017.2</v>
          </cell>
        </row>
        <row r="383">
          <cell r="G383">
            <v>17202</v>
          </cell>
          <cell r="H383">
            <v>0</v>
          </cell>
        </row>
        <row r="386">
          <cell r="G386">
            <v>4301</v>
          </cell>
          <cell r="H386">
            <v>0</v>
          </cell>
        </row>
        <row r="393">
          <cell r="G393">
            <v>5040</v>
          </cell>
          <cell r="H393">
            <v>0</v>
          </cell>
        </row>
        <row r="396">
          <cell r="G396">
            <v>1260</v>
          </cell>
          <cell r="H396">
            <v>0</v>
          </cell>
        </row>
        <row r="402">
          <cell r="G402">
            <v>3863</v>
          </cell>
          <cell r="H402">
            <v>699.7</v>
          </cell>
        </row>
        <row r="408">
          <cell r="G408">
            <v>19910</v>
          </cell>
          <cell r="H408">
            <v>1970.3</v>
          </cell>
        </row>
        <row r="411">
          <cell r="G411">
            <v>11000</v>
          </cell>
          <cell r="H411">
            <v>2355.6</v>
          </cell>
        </row>
        <row r="414">
          <cell r="G414">
            <v>20000</v>
          </cell>
          <cell r="H414">
            <v>0</v>
          </cell>
        </row>
        <row r="417">
          <cell r="G417">
            <v>13333.1</v>
          </cell>
          <cell r="H417">
            <v>4372.8999999999996</v>
          </cell>
        </row>
        <row r="420">
          <cell r="G420">
            <v>12000</v>
          </cell>
          <cell r="H420">
            <v>0</v>
          </cell>
        </row>
        <row r="425">
          <cell r="G425">
            <v>698</v>
          </cell>
          <cell r="H425">
            <v>698</v>
          </cell>
        </row>
        <row r="428">
          <cell r="G428">
            <v>2606.9</v>
          </cell>
          <cell r="H428">
            <v>2606.9</v>
          </cell>
        </row>
        <row r="435">
          <cell r="G435">
            <v>5617</v>
          </cell>
          <cell r="H435">
            <v>1117.7</v>
          </cell>
        </row>
        <row r="437">
          <cell r="G437">
            <v>4350</v>
          </cell>
          <cell r="H437">
            <v>3.5</v>
          </cell>
        </row>
        <row r="439">
          <cell r="G439">
            <v>23</v>
          </cell>
          <cell r="H439">
            <v>15</v>
          </cell>
        </row>
        <row r="445">
          <cell r="G445">
            <v>513</v>
          </cell>
          <cell r="H445">
            <v>0</v>
          </cell>
        </row>
        <row r="447">
          <cell r="G447">
            <v>27</v>
          </cell>
          <cell r="H447">
            <v>0</v>
          </cell>
        </row>
        <row r="452">
          <cell r="G452">
            <v>1075</v>
          </cell>
          <cell r="H452">
            <v>0</v>
          </cell>
        </row>
        <row r="456">
          <cell r="G456">
            <v>10000</v>
          </cell>
          <cell r="H456">
            <v>9550</v>
          </cell>
        </row>
        <row r="463">
          <cell r="G463">
            <v>24</v>
          </cell>
          <cell r="H463">
            <v>0</v>
          </cell>
        </row>
        <row r="466">
          <cell r="G466">
            <v>180</v>
          </cell>
          <cell r="H466">
            <v>0</v>
          </cell>
        </row>
        <row r="469">
          <cell r="G469">
            <v>450</v>
          </cell>
          <cell r="H469">
            <v>392.6</v>
          </cell>
        </row>
        <row r="473">
          <cell r="G473">
            <v>1044</v>
          </cell>
          <cell r="H473">
            <v>0</v>
          </cell>
        </row>
        <row r="477">
          <cell r="G477">
            <v>30</v>
          </cell>
          <cell r="H477">
            <v>0</v>
          </cell>
        </row>
        <row r="486">
          <cell r="G486">
            <v>49.9</v>
          </cell>
          <cell r="H486">
            <v>49.9</v>
          </cell>
        </row>
        <row r="494">
          <cell r="G494">
            <v>164027.20000000001</v>
          </cell>
          <cell r="H494">
            <v>0</v>
          </cell>
        </row>
        <row r="497">
          <cell r="G497">
            <v>8633</v>
          </cell>
          <cell r="H497">
            <v>0</v>
          </cell>
        </row>
        <row r="500">
          <cell r="G500">
            <v>12033.5</v>
          </cell>
          <cell r="H500">
            <v>0</v>
          </cell>
        </row>
        <row r="503">
          <cell r="G503">
            <v>1383.9</v>
          </cell>
          <cell r="H503">
            <v>0</v>
          </cell>
        </row>
        <row r="508">
          <cell r="G508">
            <v>58.5</v>
          </cell>
          <cell r="H508">
            <v>58.5</v>
          </cell>
        </row>
        <row r="513">
          <cell r="G513">
            <v>15715</v>
          </cell>
          <cell r="H513">
            <v>2457.1999999999998</v>
          </cell>
        </row>
        <row r="515">
          <cell r="G515">
            <v>76</v>
          </cell>
          <cell r="H515">
            <v>0</v>
          </cell>
        </row>
        <row r="521">
          <cell r="G521">
            <v>7809</v>
          </cell>
          <cell r="H521">
            <v>937.9</v>
          </cell>
        </row>
        <row r="523">
          <cell r="G523">
            <v>254</v>
          </cell>
          <cell r="H523">
            <v>0</v>
          </cell>
        </row>
        <row r="529">
          <cell r="G529">
            <v>13972</v>
          </cell>
          <cell r="H529">
            <v>2237</v>
          </cell>
        </row>
        <row r="537">
          <cell r="G537">
            <v>6000</v>
          </cell>
          <cell r="H537">
            <v>1442.7</v>
          </cell>
        </row>
        <row r="544">
          <cell r="G544">
            <v>3621</v>
          </cell>
          <cell r="H544">
            <v>0</v>
          </cell>
        </row>
        <row r="549">
          <cell r="G549">
            <v>8</v>
          </cell>
          <cell r="H549">
            <v>0</v>
          </cell>
        </row>
        <row r="554">
          <cell r="G554">
            <v>1504</v>
          </cell>
          <cell r="H554">
            <v>0</v>
          </cell>
        </row>
        <row r="559">
          <cell r="G559">
            <v>5000</v>
          </cell>
          <cell r="H559">
            <v>0</v>
          </cell>
        </row>
        <row r="565">
          <cell r="G565">
            <v>360</v>
          </cell>
          <cell r="H565">
            <v>45</v>
          </cell>
        </row>
        <row r="570">
          <cell r="G570">
            <v>1510</v>
          </cell>
          <cell r="H570">
            <v>88.8</v>
          </cell>
        </row>
        <row r="574">
          <cell r="G574">
            <v>131</v>
          </cell>
          <cell r="H574">
            <v>23.9</v>
          </cell>
        </row>
        <row r="576">
          <cell r="G576">
            <v>16963</v>
          </cell>
          <cell r="H576">
            <v>4563.5</v>
          </cell>
        </row>
        <row r="583">
          <cell r="G583">
            <v>7433</v>
          </cell>
          <cell r="H583">
            <v>0</v>
          </cell>
        </row>
        <row r="589">
          <cell r="G589">
            <v>13050</v>
          </cell>
          <cell r="H589">
            <v>2432.8000000000002</v>
          </cell>
        </row>
        <row r="591">
          <cell r="G591">
            <v>500</v>
          </cell>
          <cell r="H591">
            <v>55.6</v>
          </cell>
        </row>
        <row r="593">
          <cell r="G593">
            <v>150</v>
          </cell>
          <cell r="H593">
            <v>31</v>
          </cell>
        </row>
        <row r="601">
          <cell r="G601">
            <v>33000</v>
          </cell>
          <cell r="H601">
            <v>7723</v>
          </cell>
        </row>
        <row r="609">
          <cell r="G609">
            <v>50</v>
          </cell>
          <cell r="H609">
            <v>50</v>
          </cell>
        </row>
        <row r="617">
          <cell r="G617">
            <v>173807</v>
          </cell>
          <cell r="H617">
            <v>22795.8</v>
          </cell>
        </row>
        <row r="620">
          <cell r="G620">
            <v>321596</v>
          </cell>
          <cell r="H620">
            <v>52694.2</v>
          </cell>
        </row>
        <row r="623">
          <cell r="G623">
            <v>4131</v>
          </cell>
          <cell r="H623">
            <v>820.3</v>
          </cell>
        </row>
        <row r="627">
          <cell r="G627">
            <v>21900</v>
          </cell>
          <cell r="H627">
            <v>0</v>
          </cell>
        </row>
        <row r="630">
          <cell r="G630">
            <v>5475</v>
          </cell>
          <cell r="H630">
            <v>0</v>
          </cell>
        </row>
        <row r="636">
          <cell r="G636">
            <v>332.5</v>
          </cell>
          <cell r="H636">
            <v>10.8</v>
          </cell>
        </row>
        <row r="641">
          <cell r="G641">
            <v>236</v>
          </cell>
          <cell r="H641">
            <v>0</v>
          </cell>
        </row>
        <row r="644">
          <cell r="G644">
            <v>41</v>
          </cell>
          <cell r="H644">
            <v>0</v>
          </cell>
        </row>
        <row r="649">
          <cell r="G649">
            <v>67</v>
          </cell>
          <cell r="H649">
            <v>0</v>
          </cell>
        </row>
        <row r="655">
          <cell r="G655">
            <v>100</v>
          </cell>
          <cell r="H655">
            <v>0</v>
          </cell>
        </row>
        <row r="660">
          <cell r="G660">
            <v>161</v>
          </cell>
          <cell r="H660">
            <v>38.200000000000003</v>
          </cell>
        </row>
        <row r="667">
          <cell r="G667">
            <v>76441</v>
          </cell>
          <cell r="H667">
            <v>7084.4</v>
          </cell>
        </row>
        <row r="670">
          <cell r="G670">
            <v>14283</v>
          </cell>
          <cell r="H670">
            <v>1358</v>
          </cell>
        </row>
        <row r="673">
          <cell r="G673">
            <v>365229</v>
          </cell>
          <cell r="H673">
            <v>63098.5</v>
          </cell>
        </row>
        <row r="676">
          <cell r="G676">
            <v>30835</v>
          </cell>
          <cell r="H676">
            <v>2909.5</v>
          </cell>
        </row>
        <row r="679">
          <cell r="G679">
            <v>148</v>
          </cell>
          <cell r="H679">
            <v>2.4</v>
          </cell>
        </row>
        <row r="683">
          <cell r="G683">
            <v>1272</v>
          </cell>
          <cell r="H683">
            <v>0</v>
          </cell>
        </row>
        <row r="689">
          <cell r="G689">
            <v>370.5</v>
          </cell>
          <cell r="H689">
            <v>0</v>
          </cell>
        </row>
        <row r="693">
          <cell r="G693">
            <v>10</v>
          </cell>
          <cell r="H693">
            <v>0</v>
          </cell>
        </row>
        <row r="697">
          <cell r="G697">
            <v>10</v>
          </cell>
          <cell r="H697">
            <v>0</v>
          </cell>
        </row>
        <row r="702">
          <cell r="G702">
            <v>50</v>
          </cell>
          <cell r="H702">
            <v>0</v>
          </cell>
        </row>
        <row r="707">
          <cell r="G707">
            <v>210</v>
          </cell>
          <cell r="H707">
            <v>0</v>
          </cell>
        </row>
        <row r="710">
          <cell r="G710">
            <v>41</v>
          </cell>
          <cell r="H710">
            <v>0</v>
          </cell>
        </row>
        <row r="713">
          <cell r="G713">
            <v>32</v>
          </cell>
          <cell r="H713">
            <v>0</v>
          </cell>
        </row>
        <row r="717">
          <cell r="G717">
            <v>90</v>
          </cell>
          <cell r="H717">
            <v>0</v>
          </cell>
        </row>
        <row r="722">
          <cell r="G722">
            <v>67</v>
          </cell>
          <cell r="H722">
            <v>0</v>
          </cell>
        </row>
        <row r="728">
          <cell r="G728">
            <v>100</v>
          </cell>
          <cell r="H728">
            <v>0</v>
          </cell>
        </row>
        <row r="733">
          <cell r="G733">
            <v>586</v>
          </cell>
          <cell r="H733">
            <v>139.19999999999999</v>
          </cell>
        </row>
        <row r="736">
          <cell r="G736">
            <v>2709</v>
          </cell>
          <cell r="H736">
            <v>0</v>
          </cell>
        </row>
        <row r="739">
          <cell r="G739">
            <v>1059</v>
          </cell>
          <cell r="H739">
            <v>0</v>
          </cell>
        </row>
        <row r="746">
          <cell r="G746">
            <v>56391</v>
          </cell>
          <cell r="H746">
            <v>13088</v>
          </cell>
        </row>
        <row r="752">
          <cell r="G752">
            <v>95</v>
          </cell>
          <cell r="H752">
            <v>0</v>
          </cell>
        </row>
        <row r="757">
          <cell r="G757">
            <v>64</v>
          </cell>
          <cell r="H757">
            <v>0</v>
          </cell>
        </row>
        <row r="760">
          <cell r="G760">
            <v>19</v>
          </cell>
          <cell r="H760">
            <v>0</v>
          </cell>
        </row>
        <row r="765">
          <cell r="G765">
            <v>9</v>
          </cell>
          <cell r="H765">
            <v>0</v>
          </cell>
        </row>
        <row r="772">
          <cell r="G772">
            <v>2141.6</v>
          </cell>
          <cell r="H772">
            <v>0</v>
          </cell>
        </row>
        <row r="774">
          <cell r="G774">
            <v>679.4</v>
          </cell>
          <cell r="H774">
            <v>0</v>
          </cell>
        </row>
        <row r="777">
          <cell r="G777">
            <v>2600</v>
          </cell>
          <cell r="H777">
            <v>0</v>
          </cell>
        </row>
        <row r="779">
          <cell r="G779">
            <v>825</v>
          </cell>
          <cell r="H779">
            <v>0</v>
          </cell>
        </row>
        <row r="786">
          <cell r="G786">
            <v>975</v>
          </cell>
          <cell r="H786">
            <v>0</v>
          </cell>
        </row>
        <row r="791">
          <cell r="G791">
            <v>10851</v>
          </cell>
          <cell r="H791">
            <v>2588</v>
          </cell>
        </row>
        <row r="793">
          <cell r="G793">
            <v>7673</v>
          </cell>
          <cell r="H793">
            <v>608.70000000000005</v>
          </cell>
        </row>
        <row r="795">
          <cell r="G795">
            <v>302</v>
          </cell>
          <cell r="H795">
            <v>62.6</v>
          </cell>
        </row>
        <row r="801">
          <cell r="G801">
            <v>14</v>
          </cell>
          <cell r="H801">
            <v>14</v>
          </cell>
        </row>
        <row r="807">
          <cell r="G807">
            <v>240</v>
          </cell>
          <cell r="H807">
            <v>0</v>
          </cell>
        </row>
        <row r="810">
          <cell r="G810">
            <v>560</v>
          </cell>
          <cell r="H810">
            <v>0</v>
          </cell>
        </row>
        <row r="818">
          <cell r="G818">
            <v>244</v>
          </cell>
          <cell r="H818">
            <v>39</v>
          </cell>
        </row>
        <row r="820">
          <cell r="G820">
            <v>24406</v>
          </cell>
          <cell r="H820">
            <v>5197.8</v>
          </cell>
        </row>
        <row r="829">
          <cell r="G829">
            <v>79650</v>
          </cell>
          <cell r="H829">
            <v>18213.400000000001</v>
          </cell>
        </row>
        <row r="833">
          <cell r="G833">
            <v>48</v>
          </cell>
          <cell r="H833">
            <v>0</v>
          </cell>
        </row>
        <row r="839">
          <cell r="G839">
            <v>14</v>
          </cell>
          <cell r="H839">
            <v>0</v>
          </cell>
        </row>
        <row r="842">
          <cell r="G842">
            <v>13</v>
          </cell>
          <cell r="H842">
            <v>0</v>
          </cell>
        </row>
        <row r="847">
          <cell r="G847">
            <v>5</v>
          </cell>
          <cell r="H847">
            <v>0</v>
          </cell>
        </row>
        <row r="853">
          <cell r="G853">
            <v>868</v>
          </cell>
          <cell r="H853">
            <v>0</v>
          </cell>
        </row>
        <row r="856">
          <cell r="G856">
            <v>6632</v>
          </cell>
          <cell r="H856">
            <v>1760.1</v>
          </cell>
        </row>
        <row r="862">
          <cell r="G862">
            <v>32</v>
          </cell>
          <cell r="H862">
            <v>0</v>
          </cell>
        </row>
        <row r="865">
          <cell r="G865">
            <v>6</v>
          </cell>
          <cell r="H865">
            <v>0</v>
          </cell>
        </row>
        <row r="870">
          <cell r="G870">
            <v>9</v>
          </cell>
          <cell r="H870">
            <v>0</v>
          </cell>
        </row>
        <row r="876">
          <cell r="G876">
            <v>226</v>
          </cell>
          <cell r="H876">
            <v>0</v>
          </cell>
        </row>
        <row r="879">
          <cell r="G879">
            <v>275</v>
          </cell>
          <cell r="H879">
            <v>0</v>
          </cell>
        </row>
        <row r="887">
          <cell r="G887">
            <v>2640</v>
          </cell>
          <cell r="H887">
            <v>0</v>
          </cell>
        </row>
        <row r="891">
          <cell r="G891">
            <v>68300</v>
          </cell>
          <cell r="H891">
            <v>15634.9</v>
          </cell>
        </row>
        <row r="894">
          <cell r="G894">
            <v>2297</v>
          </cell>
          <cell r="H894">
            <v>0</v>
          </cell>
        </row>
        <row r="897">
          <cell r="G897">
            <v>575</v>
          </cell>
          <cell r="H897">
            <v>0</v>
          </cell>
        </row>
        <row r="902">
          <cell r="G902">
            <v>350</v>
          </cell>
          <cell r="H902">
            <v>0</v>
          </cell>
        </row>
        <row r="906">
          <cell r="G906">
            <v>24050</v>
          </cell>
          <cell r="H906">
            <v>4297.7</v>
          </cell>
        </row>
        <row r="909">
          <cell r="G909">
            <v>686</v>
          </cell>
          <cell r="H909">
            <v>0</v>
          </cell>
        </row>
        <row r="912">
          <cell r="G912">
            <v>171</v>
          </cell>
          <cell r="H912">
            <v>0</v>
          </cell>
        </row>
        <row r="918">
          <cell r="G918">
            <v>166.3</v>
          </cell>
          <cell r="H918">
            <v>0</v>
          </cell>
        </row>
        <row r="923">
          <cell r="G923">
            <v>76</v>
          </cell>
          <cell r="H923">
            <v>0</v>
          </cell>
        </row>
        <row r="926">
          <cell r="G926">
            <v>13</v>
          </cell>
          <cell r="H926">
            <v>0</v>
          </cell>
        </row>
        <row r="931">
          <cell r="G931">
            <v>15</v>
          </cell>
          <cell r="H931">
            <v>0</v>
          </cell>
        </row>
        <row r="937">
          <cell r="G937">
            <v>550</v>
          </cell>
          <cell r="H937">
            <v>0</v>
          </cell>
        </row>
        <row r="942">
          <cell r="G942">
            <v>200</v>
          </cell>
          <cell r="H942">
            <v>200</v>
          </cell>
        </row>
        <row r="949">
          <cell r="G949">
            <v>7691</v>
          </cell>
          <cell r="H949">
            <v>1478.5</v>
          </cell>
        </row>
        <row r="951">
          <cell r="G951">
            <v>1799</v>
          </cell>
          <cell r="H951">
            <v>93</v>
          </cell>
        </row>
        <row r="953">
          <cell r="G953">
            <v>10</v>
          </cell>
          <cell r="H953">
            <v>0</v>
          </cell>
        </row>
        <row r="959">
          <cell r="G959">
            <v>70</v>
          </cell>
          <cell r="H959">
            <v>0</v>
          </cell>
        </row>
        <row r="962">
          <cell r="G962">
            <v>130</v>
          </cell>
          <cell r="H962">
            <v>0</v>
          </cell>
        </row>
        <row r="970">
          <cell r="G970">
            <v>964</v>
          </cell>
          <cell r="H970">
            <v>0</v>
          </cell>
        </row>
        <row r="973">
          <cell r="G973">
            <v>34621.599999999999</v>
          </cell>
          <cell r="H973">
            <v>5438.1</v>
          </cell>
        </row>
        <row r="979">
          <cell r="G979">
            <v>95</v>
          </cell>
          <cell r="H979">
            <v>0</v>
          </cell>
        </row>
        <row r="984">
          <cell r="G984">
            <v>76</v>
          </cell>
          <cell r="H984">
            <v>0</v>
          </cell>
        </row>
        <row r="987">
          <cell r="G987">
            <v>13</v>
          </cell>
          <cell r="H987">
            <v>0</v>
          </cell>
        </row>
        <row r="992">
          <cell r="G992">
            <v>15</v>
          </cell>
          <cell r="H992">
            <v>0</v>
          </cell>
        </row>
        <row r="997">
          <cell r="G997">
            <v>1516.4</v>
          </cell>
          <cell r="H997">
            <v>1516.4</v>
          </cell>
        </row>
        <row r="1006">
          <cell r="G1006">
            <v>9484</v>
          </cell>
          <cell r="H1006">
            <v>2377.3000000000002</v>
          </cell>
        </row>
        <row r="1008">
          <cell r="G1008">
            <v>2568</v>
          </cell>
          <cell r="H1008">
            <v>139.30000000000001</v>
          </cell>
        </row>
        <row r="1010">
          <cell r="G1010">
            <v>8</v>
          </cell>
          <cell r="H1010">
            <v>0</v>
          </cell>
        </row>
        <row r="1017">
          <cell r="G1017">
            <v>2743</v>
          </cell>
          <cell r="H1017">
            <v>538.20000000000005</v>
          </cell>
        </row>
        <row r="1019">
          <cell r="G1019">
            <v>530.20000000000005</v>
          </cell>
          <cell r="H1019">
            <v>20.2</v>
          </cell>
        </row>
        <row r="1021">
          <cell r="G1021">
            <v>107.8</v>
          </cell>
          <cell r="H1021">
            <v>21.5</v>
          </cell>
        </row>
        <row r="1024">
          <cell r="G1024">
            <v>1619</v>
          </cell>
          <cell r="H1024">
            <v>274.10000000000002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9"/>
  <sheetViews>
    <sheetView tabSelected="1" topLeftCell="A100" zoomScale="75" zoomScaleNormal="100" workbookViewId="0">
      <selection activeCell="B108" sqref="B108"/>
    </sheetView>
  </sheetViews>
  <sheetFormatPr defaultRowHeight="12.75" x14ac:dyDescent="0.2"/>
  <cols>
    <col min="1" max="1" width="54.7109375" style="71" customWidth="1"/>
    <col min="2" max="2" width="31.85546875" style="71" customWidth="1"/>
    <col min="3" max="3" width="17.5703125" style="71" customWidth="1"/>
    <col min="4" max="4" width="14" style="71" customWidth="1"/>
    <col min="5" max="5" width="19.5703125" style="71" customWidth="1"/>
    <col min="6" max="6" width="16.5703125" style="71" customWidth="1"/>
    <col min="7" max="7" width="7.5703125" style="71" customWidth="1"/>
    <col min="8" max="256" width="9.140625" style="71"/>
    <col min="257" max="257" width="54.7109375" style="71" customWidth="1"/>
    <col min="258" max="258" width="31.85546875" style="71" customWidth="1"/>
    <col min="259" max="259" width="17.5703125" style="71" customWidth="1"/>
    <col min="260" max="260" width="14" style="71" customWidth="1"/>
    <col min="261" max="261" width="19.5703125" style="71" customWidth="1"/>
    <col min="262" max="262" width="16.5703125" style="71" customWidth="1"/>
    <col min="263" max="263" width="7.5703125" style="71" customWidth="1"/>
    <col min="264" max="512" width="9.140625" style="71"/>
    <col min="513" max="513" width="54.7109375" style="71" customWidth="1"/>
    <col min="514" max="514" width="31.85546875" style="71" customWidth="1"/>
    <col min="515" max="515" width="17.5703125" style="71" customWidth="1"/>
    <col min="516" max="516" width="14" style="71" customWidth="1"/>
    <col min="517" max="517" width="19.5703125" style="71" customWidth="1"/>
    <col min="518" max="518" width="16.5703125" style="71" customWidth="1"/>
    <col min="519" max="519" width="7.5703125" style="71" customWidth="1"/>
    <col min="520" max="768" width="9.140625" style="71"/>
    <col min="769" max="769" width="54.7109375" style="71" customWidth="1"/>
    <col min="770" max="770" width="31.85546875" style="71" customWidth="1"/>
    <col min="771" max="771" width="17.5703125" style="71" customWidth="1"/>
    <col min="772" max="772" width="14" style="71" customWidth="1"/>
    <col min="773" max="773" width="19.5703125" style="71" customWidth="1"/>
    <col min="774" max="774" width="16.5703125" style="71" customWidth="1"/>
    <col min="775" max="775" width="7.5703125" style="71" customWidth="1"/>
    <col min="776" max="1024" width="9.140625" style="71"/>
    <col min="1025" max="1025" width="54.7109375" style="71" customWidth="1"/>
    <col min="1026" max="1026" width="31.85546875" style="71" customWidth="1"/>
    <col min="1027" max="1027" width="17.5703125" style="71" customWidth="1"/>
    <col min="1028" max="1028" width="14" style="71" customWidth="1"/>
    <col min="1029" max="1029" width="19.5703125" style="71" customWidth="1"/>
    <col min="1030" max="1030" width="16.5703125" style="71" customWidth="1"/>
    <col min="1031" max="1031" width="7.5703125" style="71" customWidth="1"/>
    <col min="1032" max="1280" width="9.140625" style="71"/>
    <col min="1281" max="1281" width="54.7109375" style="71" customWidth="1"/>
    <col min="1282" max="1282" width="31.85546875" style="71" customWidth="1"/>
    <col min="1283" max="1283" width="17.5703125" style="71" customWidth="1"/>
    <col min="1284" max="1284" width="14" style="71" customWidth="1"/>
    <col min="1285" max="1285" width="19.5703125" style="71" customWidth="1"/>
    <col min="1286" max="1286" width="16.5703125" style="71" customWidth="1"/>
    <col min="1287" max="1287" width="7.5703125" style="71" customWidth="1"/>
    <col min="1288" max="1536" width="9.140625" style="71"/>
    <col min="1537" max="1537" width="54.7109375" style="71" customWidth="1"/>
    <col min="1538" max="1538" width="31.85546875" style="71" customWidth="1"/>
    <col min="1539" max="1539" width="17.5703125" style="71" customWidth="1"/>
    <col min="1540" max="1540" width="14" style="71" customWidth="1"/>
    <col min="1541" max="1541" width="19.5703125" style="71" customWidth="1"/>
    <col min="1542" max="1542" width="16.5703125" style="71" customWidth="1"/>
    <col min="1543" max="1543" width="7.5703125" style="71" customWidth="1"/>
    <col min="1544" max="1792" width="9.140625" style="71"/>
    <col min="1793" max="1793" width="54.7109375" style="71" customWidth="1"/>
    <col min="1794" max="1794" width="31.85546875" style="71" customWidth="1"/>
    <col min="1795" max="1795" width="17.5703125" style="71" customWidth="1"/>
    <col min="1796" max="1796" width="14" style="71" customWidth="1"/>
    <col min="1797" max="1797" width="19.5703125" style="71" customWidth="1"/>
    <col min="1798" max="1798" width="16.5703125" style="71" customWidth="1"/>
    <col min="1799" max="1799" width="7.5703125" style="71" customWidth="1"/>
    <col min="1800" max="2048" width="9.140625" style="71"/>
    <col min="2049" max="2049" width="54.7109375" style="71" customWidth="1"/>
    <col min="2050" max="2050" width="31.85546875" style="71" customWidth="1"/>
    <col min="2051" max="2051" width="17.5703125" style="71" customWidth="1"/>
    <col min="2052" max="2052" width="14" style="71" customWidth="1"/>
    <col min="2053" max="2053" width="19.5703125" style="71" customWidth="1"/>
    <col min="2054" max="2054" width="16.5703125" style="71" customWidth="1"/>
    <col min="2055" max="2055" width="7.5703125" style="71" customWidth="1"/>
    <col min="2056" max="2304" width="9.140625" style="71"/>
    <col min="2305" max="2305" width="54.7109375" style="71" customWidth="1"/>
    <col min="2306" max="2306" width="31.85546875" style="71" customWidth="1"/>
    <col min="2307" max="2307" width="17.5703125" style="71" customWidth="1"/>
    <col min="2308" max="2308" width="14" style="71" customWidth="1"/>
    <col min="2309" max="2309" width="19.5703125" style="71" customWidth="1"/>
    <col min="2310" max="2310" width="16.5703125" style="71" customWidth="1"/>
    <col min="2311" max="2311" width="7.5703125" style="71" customWidth="1"/>
    <col min="2312" max="2560" width="9.140625" style="71"/>
    <col min="2561" max="2561" width="54.7109375" style="71" customWidth="1"/>
    <col min="2562" max="2562" width="31.85546875" style="71" customWidth="1"/>
    <col min="2563" max="2563" width="17.5703125" style="71" customWidth="1"/>
    <col min="2564" max="2564" width="14" style="71" customWidth="1"/>
    <col min="2565" max="2565" width="19.5703125" style="71" customWidth="1"/>
    <col min="2566" max="2566" width="16.5703125" style="71" customWidth="1"/>
    <col min="2567" max="2567" width="7.5703125" style="71" customWidth="1"/>
    <col min="2568" max="2816" width="9.140625" style="71"/>
    <col min="2817" max="2817" width="54.7109375" style="71" customWidth="1"/>
    <col min="2818" max="2818" width="31.85546875" style="71" customWidth="1"/>
    <col min="2819" max="2819" width="17.5703125" style="71" customWidth="1"/>
    <col min="2820" max="2820" width="14" style="71" customWidth="1"/>
    <col min="2821" max="2821" width="19.5703125" style="71" customWidth="1"/>
    <col min="2822" max="2822" width="16.5703125" style="71" customWidth="1"/>
    <col min="2823" max="2823" width="7.5703125" style="71" customWidth="1"/>
    <col min="2824" max="3072" width="9.140625" style="71"/>
    <col min="3073" max="3073" width="54.7109375" style="71" customWidth="1"/>
    <col min="3074" max="3074" width="31.85546875" style="71" customWidth="1"/>
    <col min="3075" max="3075" width="17.5703125" style="71" customWidth="1"/>
    <col min="3076" max="3076" width="14" style="71" customWidth="1"/>
    <col min="3077" max="3077" width="19.5703125" style="71" customWidth="1"/>
    <col min="3078" max="3078" width="16.5703125" style="71" customWidth="1"/>
    <col min="3079" max="3079" width="7.5703125" style="71" customWidth="1"/>
    <col min="3080" max="3328" width="9.140625" style="71"/>
    <col min="3329" max="3329" width="54.7109375" style="71" customWidth="1"/>
    <col min="3330" max="3330" width="31.85546875" style="71" customWidth="1"/>
    <col min="3331" max="3331" width="17.5703125" style="71" customWidth="1"/>
    <col min="3332" max="3332" width="14" style="71" customWidth="1"/>
    <col min="3333" max="3333" width="19.5703125" style="71" customWidth="1"/>
    <col min="3334" max="3334" width="16.5703125" style="71" customWidth="1"/>
    <col min="3335" max="3335" width="7.5703125" style="71" customWidth="1"/>
    <col min="3336" max="3584" width="9.140625" style="71"/>
    <col min="3585" max="3585" width="54.7109375" style="71" customWidth="1"/>
    <col min="3586" max="3586" width="31.85546875" style="71" customWidth="1"/>
    <col min="3587" max="3587" width="17.5703125" style="71" customWidth="1"/>
    <col min="3588" max="3588" width="14" style="71" customWidth="1"/>
    <col min="3589" max="3589" width="19.5703125" style="71" customWidth="1"/>
    <col min="3590" max="3590" width="16.5703125" style="71" customWidth="1"/>
    <col min="3591" max="3591" width="7.5703125" style="71" customWidth="1"/>
    <col min="3592" max="3840" width="9.140625" style="71"/>
    <col min="3841" max="3841" width="54.7109375" style="71" customWidth="1"/>
    <col min="3842" max="3842" width="31.85546875" style="71" customWidth="1"/>
    <col min="3843" max="3843" width="17.5703125" style="71" customWidth="1"/>
    <col min="3844" max="3844" width="14" style="71" customWidth="1"/>
    <col min="3845" max="3845" width="19.5703125" style="71" customWidth="1"/>
    <col min="3846" max="3846" width="16.5703125" style="71" customWidth="1"/>
    <col min="3847" max="3847" width="7.5703125" style="71" customWidth="1"/>
    <col min="3848" max="4096" width="9.140625" style="71"/>
    <col min="4097" max="4097" width="54.7109375" style="71" customWidth="1"/>
    <col min="4098" max="4098" width="31.85546875" style="71" customWidth="1"/>
    <col min="4099" max="4099" width="17.5703125" style="71" customWidth="1"/>
    <col min="4100" max="4100" width="14" style="71" customWidth="1"/>
    <col min="4101" max="4101" width="19.5703125" style="71" customWidth="1"/>
    <col min="4102" max="4102" width="16.5703125" style="71" customWidth="1"/>
    <col min="4103" max="4103" width="7.5703125" style="71" customWidth="1"/>
    <col min="4104" max="4352" width="9.140625" style="71"/>
    <col min="4353" max="4353" width="54.7109375" style="71" customWidth="1"/>
    <col min="4354" max="4354" width="31.85546875" style="71" customWidth="1"/>
    <col min="4355" max="4355" width="17.5703125" style="71" customWidth="1"/>
    <col min="4356" max="4356" width="14" style="71" customWidth="1"/>
    <col min="4357" max="4357" width="19.5703125" style="71" customWidth="1"/>
    <col min="4358" max="4358" width="16.5703125" style="71" customWidth="1"/>
    <col min="4359" max="4359" width="7.5703125" style="71" customWidth="1"/>
    <col min="4360" max="4608" width="9.140625" style="71"/>
    <col min="4609" max="4609" width="54.7109375" style="71" customWidth="1"/>
    <col min="4610" max="4610" width="31.85546875" style="71" customWidth="1"/>
    <col min="4611" max="4611" width="17.5703125" style="71" customWidth="1"/>
    <col min="4612" max="4612" width="14" style="71" customWidth="1"/>
    <col min="4613" max="4613" width="19.5703125" style="71" customWidth="1"/>
    <col min="4614" max="4614" width="16.5703125" style="71" customWidth="1"/>
    <col min="4615" max="4615" width="7.5703125" style="71" customWidth="1"/>
    <col min="4616" max="4864" width="9.140625" style="71"/>
    <col min="4865" max="4865" width="54.7109375" style="71" customWidth="1"/>
    <col min="4866" max="4866" width="31.85546875" style="71" customWidth="1"/>
    <col min="4867" max="4867" width="17.5703125" style="71" customWidth="1"/>
    <col min="4868" max="4868" width="14" style="71" customWidth="1"/>
    <col min="4869" max="4869" width="19.5703125" style="71" customWidth="1"/>
    <col min="4870" max="4870" width="16.5703125" style="71" customWidth="1"/>
    <col min="4871" max="4871" width="7.5703125" style="71" customWidth="1"/>
    <col min="4872" max="5120" width="9.140625" style="71"/>
    <col min="5121" max="5121" width="54.7109375" style="71" customWidth="1"/>
    <col min="5122" max="5122" width="31.85546875" style="71" customWidth="1"/>
    <col min="5123" max="5123" width="17.5703125" style="71" customWidth="1"/>
    <col min="5124" max="5124" width="14" style="71" customWidth="1"/>
    <col min="5125" max="5125" width="19.5703125" style="71" customWidth="1"/>
    <col min="5126" max="5126" width="16.5703125" style="71" customWidth="1"/>
    <col min="5127" max="5127" width="7.5703125" style="71" customWidth="1"/>
    <col min="5128" max="5376" width="9.140625" style="71"/>
    <col min="5377" max="5377" width="54.7109375" style="71" customWidth="1"/>
    <col min="5378" max="5378" width="31.85546875" style="71" customWidth="1"/>
    <col min="5379" max="5379" width="17.5703125" style="71" customWidth="1"/>
    <col min="5380" max="5380" width="14" style="71" customWidth="1"/>
    <col min="5381" max="5381" width="19.5703125" style="71" customWidth="1"/>
    <col min="5382" max="5382" width="16.5703125" style="71" customWidth="1"/>
    <col min="5383" max="5383" width="7.5703125" style="71" customWidth="1"/>
    <col min="5384" max="5632" width="9.140625" style="71"/>
    <col min="5633" max="5633" width="54.7109375" style="71" customWidth="1"/>
    <col min="5634" max="5634" width="31.85546875" style="71" customWidth="1"/>
    <col min="5635" max="5635" width="17.5703125" style="71" customWidth="1"/>
    <col min="5636" max="5636" width="14" style="71" customWidth="1"/>
    <col min="5637" max="5637" width="19.5703125" style="71" customWidth="1"/>
    <col min="5638" max="5638" width="16.5703125" style="71" customWidth="1"/>
    <col min="5639" max="5639" width="7.5703125" style="71" customWidth="1"/>
    <col min="5640" max="5888" width="9.140625" style="71"/>
    <col min="5889" max="5889" width="54.7109375" style="71" customWidth="1"/>
    <col min="5890" max="5890" width="31.85546875" style="71" customWidth="1"/>
    <col min="5891" max="5891" width="17.5703125" style="71" customWidth="1"/>
    <col min="5892" max="5892" width="14" style="71" customWidth="1"/>
    <col min="5893" max="5893" width="19.5703125" style="71" customWidth="1"/>
    <col min="5894" max="5894" width="16.5703125" style="71" customWidth="1"/>
    <col min="5895" max="5895" width="7.5703125" style="71" customWidth="1"/>
    <col min="5896" max="6144" width="9.140625" style="71"/>
    <col min="6145" max="6145" width="54.7109375" style="71" customWidth="1"/>
    <col min="6146" max="6146" width="31.85546875" style="71" customWidth="1"/>
    <col min="6147" max="6147" width="17.5703125" style="71" customWidth="1"/>
    <col min="6148" max="6148" width="14" style="71" customWidth="1"/>
    <col min="6149" max="6149" width="19.5703125" style="71" customWidth="1"/>
    <col min="6150" max="6150" width="16.5703125" style="71" customWidth="1"/>
    <col min="6151" max="6151" width="7.5703125" style="71" customWidth="1"/>
    <col min="6152" max="6400" width="9.140625" style="71"/>
    <col min="6401" max="6401" width="54.7109375" style="71" customWidth="1"/>
    <col min="6402" max="6402" width="31.85546875" style="71" customWidth="1"/>
    <col min="6403" max="6403" width="17.5703125" style="71" customWidth="1"/>
    <col min="6404" max="6404" width="14" style="71" customWidth="1"/>
    <col min="6405" max="6405" width="19.5703125" style="71" customWidth="1"/>
    <col min="6406" max="6406" width="16.5703125" style="71" customWidth="1"/>
    <col min="6407" max="6407" width="7.5703125" style="71" customWidth="1"/>
    <col min="6408" max="6656" width="9.140625" style="71"/>
    <col min="6657" max="6657" width="54.7109375" style="71" customWidth="1"/>
    <col min="6658" max="6658" width="31.85546875" style="71" customWidth="1"/>
    <col min="6659" max="6659" width="17.5703125" style="71" customWidth="1"/>
    <col min="6660" max="6660" width="14" style="71" customWidth="1"/>
    <col min="6661" max="6661" width="19.5703125" style="71" customWidth="1"/>
    <col min="6662" max="6662" width="16.5703125" style="71" customWidth="1"/>
    <col min="6663" max="6663" width="7.5703125" style="71" customWidth="1"/>
    <col min="6664" max="6912" width="9.140625" style="71"/>
    <col min="6913" max="6913" width="54.7109375" style="71" customWidth="1"/>
    <col min="6914" max="6914" width="31.85546875" style="71" customWidth="1"/>
    <col min="6915" max="6915" width="17.5703125" style="71" customWidth="1"/>
    <col min="6916" max="6916" width="14" style="71" customWidth="1"/>
    <col min="6917" max="6917" width="19.5703125" style="71" customWidth="1"/>
    <col min="6918" max="6918" width="16.5703125" style="71" customWidth="1"/>
    <col min="6919" max="6919" width="7.5703125" style="71" customWidth="1"/>
    <col min="6920" max="7168" width="9.140625" style="71"/>
    <col min="7169" max="7169" width="54.7109375" style="71" customWidth="1"/>
    <col min="7170" max="7170" width="31.85546875" style="71" customWidth="1"/>
    <col min="7171" max="7171" width="17.5703125" style="71" customWidth="1"/>
    <col min="7172" max="7172" width="14" style="71" customWidth="1"/>
    <col min="7173" max="7173" width="19.5703125" style="71" customWidth="1"/>
    <col min="7174" max="7174" width="16.5703125" style="71" customWidth="1"/>
    <col min="7175" max="7175" width="7.5703125" style="71" customWidth="1"/>
    <col min="7176" max="7424" width="9.140625" style="71"/>
    <col min="7425" max="7425" width="54.7109375" style="71" customWidth="1"/>
    <col min="7426" max="7426" width="31.85546875" style="71" customWidth="1"/>
    <col min="7427" max="7427" width="17.5703125" style="71" customWidth="1"/>
    <col min="7428" max="7428" width="14" style="71" customWidth="1"/>
    <col min="7429" max="7429" width="19.5703125" style="71" customWidth="1"/>
    <col min="7430" max="7430" width="16.5703125" style="71" customWidth="1"/>
    <col min="7431" max="7431" width="7.5703125" style="71" customWidth="1"/>
    <col min="7432" max="7680" width="9.140625" style="71"/>
    <col min="7681" max="7681" width="54.7109375" style="71" customWidth="1"/>
    <col min="7682" max="7682" width="31.85546875" style="71" customWidth="1"/>
    <col min="7683" max="7683" width="17.5703125" style="71" customWidth="1"/>
    <col min="7684" max="7684" width="14" style="71" customWidth="1"/>
    <col min="7685" max="7685" width="19.5703125" style="71" customWidth="1"/>
    <col min="7686" max="7686" width="16.5703125" style="71" customWidth="1"/>
    <col min="7687" max="7687" width="7.5703125" style="71" customWidth="1"/>
    <col min="7688" max="7936" width="9.140625" style="71"/>
    <col min="7937" max="7937" width="54.7109375" style="71" customWidth="1"/>
    <col min="7938" max="7938" width="31.85546875" style="71" customWidth="1"/>
    <col min="7939" max="7939" width="17.5703125" style="71" customWidth="1"/>
    <col min="7940" max="7940" width="14" style="71" customWidth="1"/>
    <col min="7941" max="7941" width="19.5703125" style="71" customWidth="1"/>
    <col min="7942" max="7942" width="16.5703125" style="71" customWidth="1"/>
    <col min="7943" max="7943" width="7.5703125" style="71" customWidth="1"/>
    <col min="7944" max="8192" width="9.140625" style="71"/>
    <col min="8193" max="8193" width="54.7109375" style="71" customWidth="1"/>
    <col min="8194" max="8194" width="31.85546875" style="71" customWidth="1"/>
    <col min="8195" max="8195" width="17.5703125" style="71" customWidth="1"/>
    <col min="8196" max="8196" width="14" style="71" customWidth="1"/>
    <col min="8197" max="8197" width="19.5703125" style="71" customWidth="1"/>
    <col min="8198" max="8198" width="16.5703125" style="71" customWidth="1"/>
    <col min="8199" max="8199" width="7.5703125" style="71" customWidth="1"/>
    <col min="8200" max="8448" width="9.140625" style="71"/>
    <col min="8449" max="8449" width="54.7109375" style="71" customWidth="1"/>
    <col min="8450" max="8450" width="31.85546875" style="71" customWidth="1"/>
    <col min="8451" max="8451" width="17.5703125" style="71" customWidth="1"/>
    <col min="8452" max="8452" width="14" style="71" customWidth="1"/>
    <col min="8453" max="8453" width="19.5703125" style="71" customWidth="1"/>
    <col min="8454" max="8454" width="16.5703125" style="71" customWidth="1"/>
    <col min="8455" max="8455" width="7.5703125" style="71" customWidth="1"/>
    <col min="8456" max="8704" width="9.140625" style="71"/>
    <col min="8705" max="8705" width="54.7109375" style="71" customWidth="1"/>
    <col min="8706" max="8706" width="31.85546875" style="71" customWidth="1"/>
    <col min="8707" max="8707" width="17.5703125" style="71" customWidth="1"/>
    <col min="8708" max="8708" width="14" style="71" customWidth="1"/>
    <col min="8709" max="8709" width="19.5703125" style="71" customWidth="1"/>
    <col min="8710" max="8710" width="16.5703125" style="71" customWidth="1"/>
    <col min="8711" max="8711" width="7.5703125" style="71" customWidth="1"/>
    <col min="8712" max="8960" width="9.140625" style="71"/>
    <col min="8961" max="8961" width="54.7109375" style="71" customWidth="1"/>
    <col min="8962" max="8962" width="31.85546875" style="71" customWidth="1"/>
    <col min="8963" max="8963" width="17.5703125" style="71" customWidth="1"/>
    <col min="8964" max="8964" width="14" style="71" customWidth="1"/>
    <col min="8965" max="8965" width="19.5703125" style="71" customWidth="1"/>
    <col min="8966" max="8966" width="16.5703125" style="71" customWidth="1"/>
    <col min="8967" max="8967" width="7.5703125" style="71" customWidth="1"/>
    <col min="8968" max="9216" width="9.140625" style="71"/>
    <col min="9217" max="9217" width="54.7109375" style="71" customWidth="1"/>
    <col min="9218" max="9218" width="31.85546875" style="71" customWidth="1"/>
    <col min="9219" max="9219" width="17.5703125" style="71" customWidth="1"/>
    <col min="9220" max="9220" width="14" style="71" customWidth="1"/>
    <col min="9221" max="9221" width="19.5703125" style="71" customWidth="1"/>
    <col min="9222" max="9222" width="16.5703125" style="71" customWidth="1"/>
    <col min="9223" max="9223" width="7.5703125" style="71" customWidth="1"/>
    <col min="9224" max="9472" width="9.140625" style="71"/>
    <col min="9473" max="9473" width="54.7109375" style="71" customWidth="1"/>
    <col min="9474" max="9474" width="31.85546875" style="71" customWidth="1"/>
    <col min="9475" max="9475" width="17.5703125" style="71" customWidth="1"/>
    <col min="9476" max="9476" width="14" style="71" customWidth="1"/>
    <col min="9477" max="9477" width="19.5703125" style="71" customWidth="1"/>
    <col min="9478" max="9478" width="16.5703125" style="71" customWidth="1"/>
    <col min="9479" max="9479" width="7.5703125" style="71" customWidth="1"/>
    <col min="9480" max="9728" width="9.140625" style="71"/>
    <col min="9729" max="9729" width="54.7109375" style="71" customWidth="1"/>
    <col min="9730" max="9730" width="31.85546875" style="71" customWidth="1"/>
    <col min="9731" max="9731" width="17.5703125" style="71" customWidth="1"/>
    <col min="9732" max="9732" width="14" style="71" customWidth="1"/>
    <col min="9733" max="9733" width="19.5703125" style="71" customWidth="1"/>
    <col min="9734" max="9734" width="16.5703125" style="71" customWidth="1"/>
    <col min="9735" max="9735" width="7.5703125" style="71" customWidth="1"/>
    <col min="9736" max="9984" width="9.140625" style="71"/>
    <col min="9985" max="9985" width="54.7109375" style="71" customWidth="1"/>
    <col min="9986" max="9986" width="31.85546875" style="71" customWidth="1"/>
    <col min="9987" max="9987" width="17.5703125" style="71" customWidth="1"/>
    <col min="9988" max="9988" width="14" style="71" customWidth="1"/>
    <col min="9989" max="9989" width="19.5703125" style="71" customWidth="1"/>
    <col min="9990" max="9990" width="16.5703125" style="71" customWidth="1"/>
    <col min="9991" max="9991" width="7.5703125" style="71" customWidth="1"/>
    <col min="9992" max="10240" width="9.140625" style="71"/>
    <col min="10241" max="10241" width="54.7109375" style="71" customWidth="1"/>
    <col min="10242" max="10242" width="31.85546875" style="71" customWidth="1"/>
    <col min="10243" max="10243" width="17.5703125" style="71" customWidth="1"/>
    <col min="10244" max="10244" width="14" style="71" customWidth="1"/>
    <col min="10245" max="10245" width="19.5703125" style="71" customWidth="1"/>
    <col min="10246" max="10246" width="16.5703125" style="71" customWidth="1"/>
    <col min="10247" max="10247" width="7.5703125" style="71" customWidth="1"/>
    <col min="10248" max="10496" width="9.140625" style="71"/>
    <col min="10497" max="10497" width="54.7109375" style="71" customWidth="1"/>
    <col min="10498" max="10498" width="31.85546875" style="71" customWidth="1"/>
    <col min="10499" max="10499" width="17.5703125" style="71" customWidth="1"/>
    <col min="10500" max="10500" width="14" style="71" customWidth="1"/>
    <col min="10501" max="10501" width="19.5703125" style="71" customWidth="1"/>
    <col min="10502" max="10502" width="16.5703125" style="71" customWidth="1"/>
    <col min="10503" max="10503" width="7.5703125" style="71" customWidth="1"/>
    <col min="10504" max="10752" width="9.140625" style="71"/>
    <col min="10753" max="10753" width="54.7109375" style="71" customWidth="1"/>
    <col min="10754" max="10754" width="31.85546875" style="71" customWidth="1"/>
    <col min="10755" max="10755" width="17.5703125" style="71" customWidth="1"/>
    <col min="10756" max="10756" width="14" style="71" customWidth="1"/>
    <col min="10757" max="10757" width="19.5703125" style="71" customWidth="1"/>
    <col min="10758" max="10758" width="16.5703125" style="71" customWidth="1"/>
    <col min="10759" max="10759" width="7.5703125" style="71" customWidth="1"/>
    <col min="10760" max="11008" width="9.140625" style="71"/>
    <col min="11009" max="11009" width="54.7109375" style="71" customWidth="1"/>
    <col min="11010" max="11010" width="31.85546875" style="71" customWidth="1"/>
    <col min="11011" max="11011" width="17.5703125" style="71" customWidth="1"/>
    <col min="11012" max="11012" width="14" style="71" customWidth="1"/>
    <col min="11013" max="11013" width="19.5703125" style="71" customWidth="1"/>
    <col min="11014" max="11014" width="16.5703125" style="71" customWidth="1"/>
    <col min="11015" max="11015" width="7.5703125" style="71" customWidth="1"/>
    <col min="11016" max="11264" width="9.140625" style="71"/>
    <col min="11265" max="11265" width="54.7109375" style="71" customWidth="1"/>
    <col min="11266" max="11266" width="31.85546875" style="71" customWidth="1"/>
    <col min="11267" max="11267" width="17.5703125" style="71" customWidth="1"/>
    <col min="11268" max="11268" width="14" style="71" customWidth="1"/>
    <col min="11269" max="11269" width="19.5703125" style="71" customWidth="1"/>
    <col min="11270" max="11270" width="16.5703125" style="71" customWidth="1"/>
    <col min="11271" max="11271" width="7.5703125" style="71" customWidth="1"/>
    <col min="11272" max="11520" width="9.140625" style="71"/>
    <col min="11521" max="11521" width="54.7109375" style="71" customWidth="1"/>
    <col min="11522" max="11522" width="31.85546875" style="71" customWidth="1"/>
    <col min="11523" max="11523" width="17.5703125" style="71" customWidth="1"/>
    <col min="11524" max="11524" width="14" style="71" customWidth="1"/>
    <col min="11525" max="11525" width="19.5703125" style="71" customWidth="1"/>
    <col min="11526" max="11526" width="16.5703125" style="71" customWidth="1"/>
    <col min="11527" max="11527" width="7.5703125" style="71" customWidth="1"/>
    <col min="11528" max="11776" width="9.140625" style="71"/>
    <col min="11777" max="11777" width="54.7109375" style="71" customWidth="1"/>
    <col min="11778" max="11778" width="31.85546875" style="71" customWidth="1"/>
    <col min="11779" max="11779" width="17.5703125" style="71" customWidth="1"/>
    <col min="11780" max="11780" width="14" style="71" customWidth="1"/>
    <col min="11781" max="11781" width="19.5703125" style="71" customWidth="1"/>
    <col min="11782" max="11782" width="16.5703125" style="71" customWidth="1"/>
    <col min="11783" max="11783" width="7.5703125" style="71" customWidth="1"/>
    <col min="11784" max="12032" width="9.140625" style="71"/>
    <col min="12033" max="12033" width="54.7109375" style="71" customWidth="1"/>
    <col min="12034" max="12034" width="31.85546875" style="71" customWidth="1"/>
    <col min="12035" max="12035" width="17.5703125" style="71" customWidth="1"/>
    <col min="12036" max="12036" width="14" style="71" customWidth="1"/>
    <col min="12037" max="12037" width="19.5703125" style="71" customWidth="1"/>
    <col min="12038" max="12038" width="16.5703125" style="71" customWidth="1"/>
    <col min="12039" max="12039" width="7.5703125" style="71" customWidth="1"/>
    <col min="12040" max="12288" width="9.140625" style="71"/>
    <col min="12289" max="12289" width="54.7109375" style="71" customWidth="1"/>
    <col min="12290" max="12290" width="31.85546875" style="71" customWidth="1"/>
    <col min="12291" max="12291" width="17.5703125" style="71" customWidth="1"/>
    <col min="12292" max="12292" width="14" style="71" customWidth="1"/>
    <col min="12293" max="12293" width="19.5703125" style="71" customWidth="1"/>
    <col min="12294" max="12294" width="16.5703125" style="71" customWidth="1"/>
    <col min="12295" max="12295" width="7.5703125" style="71" customWidth="1"/>
    <col min="12296" max="12544" width="9.140625" style="71"/>
    <col min="12545" max="12545" width="54.7109375" style="71" customWidth="1"/>
    <col min="12546" max="12546" width="31.85546875" style="71" customWidth="1"/>
    <col min="12547" max="12547" width="17.5703125" style="71" customWidth="1"/>
    <col min="12548" max="12548" width="14" style="71" customWidth="1"/>
    <col min="12549" max="12549" width="19.5703125" style="71" customWidth="1"/>
    <col min="12550" max="12550" width="16.5703125" style="71" customWidth="1"/>
    <col min="12551" max="12551" width="7.5703125" style="71" customWidth="1"/>
    <col min="12552" max="12800" width="9.140625" style="71"/>
    <col min="12801" max="12801" width="54.7109375" style="71" customWidth="1"/>
    <col min="12802" max="12802" width="31.85546875" style="71" customWidth="1"/>
    <col min="12803" max="12803" width="17.5703125" style="71" customWidth="1"/>
    <col min="12804" max="12804" width="14" style="71" customWidth="1"/>
    <col min="12805" max="12805" width="19.5703125" style="71" customWidth="1"/>
    <col min="12806" max="12806" width="16.5703125" style="71" customWidth="1"/>
    <col min="12807" max="12807" width="7.5703125" style="71" customWidth="1"/>
    <col min="12808" max="13056" width="9.140625" style="71"/>
    <col min="13057" max="13057" width="54.7109375" style="71" customWidth="1"/>
    <col min="13058" max="13058" width="31.85546875" style="71" customWidth="1"/>
    <col min="13059" max="13059" width="17.5703125" style="71" customWidth="1"/>
    <col min="13060" max="13060" width="14" style="71" customWidth="1"/>
    <col min="13061" max="13061" width="19.5703125" style="71" customWidth="1"/>
    <col min="13062" max="13062" width="16.5703125" style="71" customWidth="1"/>
    <col min="13063" max="13063" width="7.5703125" style="71" customWidth="1"/>
    <col min="13064" max="13312" width="9.140625" style="71"/>
    <col min="13313" max="13313" width="54.7109375" style="71" customWidth="1"/>
    <col min="13314" max="13314" width="31.85546875" style="71" customWidth="1"/>
    <col min="13315" max="13315" width="17.5703125" style="71" customWidth="1"/>
    <col min="13316" max="13316" width="14" style="71" customWidth="1"/>
    <col min="13317" max="13317" width="19.5703125" style="71" customWidth="1"/>
    <col min="13318" max="13318" width="16.5703125" style="71" customWidth="1"/>
    <col min="13319" max="13319" width="7.5703125" style="71" customWidth="1"/>
    <col min="13320" max="13568" width="9.140625" style="71"/>
    <col min="13569" max="13569" width="54.7109375" style="71" customWidth="1"/>
    <col min="13570" max="13570" width="31.85546875" style="71" customWidth="1"/>
    <col min="13571" max="13571" width="17.5703125" style="71" customWidth="1"/>
    <col min="13572" max="13572" width="14" style="71" customWidth="1"/>
    <col min="13573" max="13573" width="19.5703125" style="71" customWidth="1"/>
    <col min="13574" max="13574" width="16.5703125" style="71" customWidth="1"/>
    <col min="13575" max="13575" width="7.5703125" style="71" customWidth="1"/>
    <col min="13576" max="13824" width="9.140625" style="71"/>
    <col min="13825" max="13825" width="54.7109375" style="71" customWidth="1"/>
    <col min="13826" max="13826" width="31.85546875" style="71" customWidth="1"/>
    <col min="13827" max="13827" width="17.5703125" style="71" customWidth="1"/>
    <col min="13828" max="13828" width="14" style="71" customWidth="1"/>
    <col min="13829" max="13829" width="19.5703125" style="71" customWidth="1"/>
    <col min="13830" max="13830" width="16.5703125" style="71" customWidth="1"/>
    <col min="13831" max="13831" width="7.5703125" style="71" customWidth="1"/>
    <col min="13832" max="14080" width="9.140625" style="71"/>
    <col min="14081" max="14081" width="54.7109375" style="71" customWidth="1"/>
    <col min="14082" max="14082" width="31.85546875" style="71" customWidth="1"/>
    <col min="14083" max="14083" width="17.5703125" style="71" customWidth="1"/>
    <col min="14084" max="14084" width="14" style="71" customWidth="1"/>
    <col min="14085" max="14085" width="19.5703125" style="71" customWidth="1"/>
    <col min="14086" max="14086" width="16.5703125" style="71" customWidth="1"/>
    <col min="14087" max="14087" width="7.5703125" style="71" customWidth="1"/>
    <col min="14088" max="14336" width="9.140625" style="71"/>
    <col min="14337" max="14337" width="54.7109375" style="71" customWidth="1"/>
    <col min="14338" max="14338" width="31.85546875" style="71" customWidth="1"/>
    <col min="14339" max="14339" width="17.5703125" style="71" customWidth="1"/>
    <col min="14340" max="14340" width="14" style="71" customWidth="1"/>
    <col min="14341" max="14341" width="19.5703125" style="71" customWidth="1"/>
    <col min="14342" max="14342" width="16.5703125" style="71" customWidth="1"/>
    <col min="14343" max="14343" width="7.5703125" style="71" customWidth="1"/>
    <col min="14344" max="14592" width="9.140625" style="71"/>
    <col min="14593" max="14593" width="54.7109375" style="71" customWidth="1"/>
    <col min="14594" max="14594" width="31.85546875" style="71" customWidth="1"/>
    <col min="14595" max="14595" width="17.5703125" style="71" customWidth="1"/>
    <col min="14596" max="14596" width="14" style="71" customWidth="1"/>
    <col min="14597" max="14597" width="19.5703125" style="71" customWidth="1"/>
    <col min="14598" max="14598" width="16.5703125" style="71" customWidth="1"/>
    <col min="14599" max="14599" width="7.5703125" style="71" customWidth="1"/>
    <col min="14600" max="14848" width="9.140625" style="71"/>
    <col min="14849" max="14849" width="54.7109375" style="71" customWidth="1"/>
    <col min="14850" max="14850" width="31.85546875" style="71" customWidth="1"/>
    <col min="14851" max="14851" width="17.5703125" style="71" customWidth="1"/>
    <col min="14852" max="14852" width="14" style="71" customWidth="1"/>
    <col min="14853" max="14853" width="19.5703125" style="71" customWidth="1"/>
    <col min="14854" max="14854" width="16.5703125" style="71" customWidth="1"/>
    <col min="14855" max="14855" width="7.5703125" style="71" customWidth="1"/>
    <col min="14856" max="15104" width="9.140625" style="71"/>
    <col min="15105" max="15105" width="54.7109375" style="71" customWidth="1"/>
    <col min="15106" max="15106" width="31.85546875" style="71" customWidth="1"/>
    <col min="15107" max="15107" width="17.5703125" style="71" customWidth="1"/>
    <col min="15108" max="15108" width="14" style="71" customWidth="1"/>
    <col min="15109" max="15109" width="19.5703125" style="71" customWidth="1"/>
    <col min="15110" max="15110" width="16.5703125" style="71" customWidth="1"/>
    <col min="15111" max="15111" width="7.5703125" style="71" customWidth="1"/>
    <col min="15112" max="15360" width="9.140625" style="71"/>
    <col min="15361" max="15361" width="54.7109375" style="71" customWidth="1"/>
    <col min="15362" max="15362" width="31.85546875" style="71" customWidth="1"/>
    <col min="15363" max="15363" width="17.5703125" style="71" customWidth="1"/>
    <col min="15364" max="15364" width="14" style="71" customWidth="1"/>
    <col min="15365" max="15365" width="19.5703125" style="71" customWidth="1"/>
    <col min="15366" max="15366" width="16.5703125" style="71" customWidth="1"/>
    <col min="15367" max="15367" width="7.5703125" style="71" customWidth="1"/>
    <col min="15368" max="15616" width="9.140625" style="71"/>
    <col min="15617" max="15617" width="54.7109375" style="71" customWidth="1"/>
    <col min="15618" max="15618" width="31.85546875" style="71" customWidth="1"/>
    <col min="15619" max="15619" width="17.5703125" style="71" customWidth="1"/>
    <col min="15620" max="15620" width="14" style="71" customWidth="1"/>
    <col min="15621" max="15621" width="19.5703125" style="71" customWidth="1"/>
    <col min="15622" max="15622" width="16.5703125" style="71" customWidth="1"/>
    <col min="15623" max="15623" width="7.5703125" style="71" customWidth="1"/>
    <col min="15624" max="15872" width="9.140625" style="71"/>
    <col min="15873" max="15873" width="54.7109375" style="71" customWidth="1"/>
    <col min="15874" max="15874" width="31.85546875" style="71" customWidth="1"/>
    <col min="15875" max="15875" width="17.5703125" style="71" customWidth="1"/>
    <col min="15876" max="15876" width="14" style="71" customWidth="1"/>
    <col min="15877" max="15877" width="19.5703125" style="71" customWidth="1"/>
    <col min="15878" max="15878" width="16.5703125" style="71" customWidth="1"/>
    <col min="15879" max="15879" width="7.5703125" style="71" customWidth="1"/>
    <col min="15880" max="16128" width="9.140625" style="71"/>
    <col min="16129" max="16129" width="54.7109375" style="71" customWidth="1"/>
    <col min="16130" max="16130" width="31.85546875" style="71" customWidth="1"/>
    <col min="16131" max="16131" width="17.5703125" style="71" customWidth="1"/>
    <col min="16132" max="16132" width="14" style="71" customWidth="1"/>
    <col min="16133" max="16133" width="19.5703125" style="71" customWidth="1"/>
    <col min="16134" max="16134" width="16.5703125" style="71" customWidth="1"/>
    <col min="16135" max="16135" width="7.5703125" style="71" customWidth="1"/>
    <col min="16136" max="16384" width="9.140625" style="71"/>
  </cols>
  <sheetData>
    <row r="1" spans="1:6" ht="15.75" customHeight="1" x14ac:dyDescent="0.2">
      <c r="A1" s="67"/>
      <c r="B1" s="68"/>
      <c r="C1" s="69" t="s">
        <v>703</v>
      </c>
      <c r="D1" s="70"/>
      <c r="E1" s="70"/>
    </row>
    <row r="2" spans="1:6" ht="25.5" customHeight="1" x14ac:dyDescent="0.25">
      <c r="A2" s="67"/>
      <c r="B2" s="72"/>
      <c r="C2" s="73" t="s">
        <v>704</v>
      </c>
      <c r="D2" s="73"/>
      <c r="E2" s="73"/>
      <c r="F2" s="73"/>
    </row>
    <row r="3" spans="1:6" ht="30" customHeight="1" x14ac:dyDescent="0.25">
      <c r="A3" s="74" t="s">
        <v>705</v>
      </c>
      <c r="B3" s="68"/>
      <c r="C3" s="75" t="s">
        <v>706</v>
      </c>
      <c r="D3" s="75"/>
      <c r="E3" s="75"/>
      <c r="F3" s="75"/>
    </row>
    <row r="4" spans="1:6" ht="20.45" customHeight="1" x14ac:dyDescent="0.2">
      <c r="A4" s="74" t="s">
        <v>707</v>
      </c>
      <c r="B4" s="76"/>
      <c r="C4" s="77" t="s">
        <v>708</v>
      </c>
      <c r="D4" s="77"/>
      <c r="E4" s="77"/>
      <c r="F4" s="77"/>
    </row>
    <row r="5" spans="1:6" ht="20.45" customHeight="1" x14ac:dyDescent="0.2">
      <c r="A5" s="67"/>
      <c r="B5" s="76"/>
      <c r="C5" s="76"/>
    </row>
    <row r="6" spans="1:6" ht="18" customHeight="1" x14ac:dyDescent="0.25">
      <c r="A6" s="78" t="s">
        <v>709</v>
      </c>
      <c r="B6" s="78"/>
      <c r="C6" s="78"/>
      <c r="D6" s="78"/>
      <c r="E6" s="78"/>
      <c r="F6" s="78"/>
    </row>
    <row r="7" spans="1:6" ht="18.75" customHeight="1" x14ac:dyDescent="0.25">
      <c r="A7" s="78" t="s">
        <v>710</v>
      </c>
      <c r="B7" s="78"/>
      <c r="C7" s="78"/>
      <c r="D7" s="78"/>
      <c r="E7" s="78"/>
      <c r="F7" s="78"/>
    </row>
    <row r="8" spans="1:6" ht="17.25" customHeight="1" x14ac:dyDescent="0.25">
      <c r="A8" s="79" t="s">
        <v>711</v>
      </c>
      <c r="B8" s="78"/>
      <c r="C8" s="78"/>
      <c r="D8" s="78"/>
      <c r="E8" s="78"/>
      <c r="F8" s="78"/>
    </row>
    <row r="9" spans="1:6" ht="27.75" customHeight="1" x14ac:dyDescent="0.25">
      <c r="A9" s="80" t="s">
        <v>712</v>
      </c>
      <c r="B9" s="80"/>
      <c r="C9" s="81"/>
      <c r="D9" s="81"/>
      <c r="E9" s="81"/>
      <c r="F9" s="81"/>
    </row>
    <row r="10" spans="1:6" ht="7.9" customHeight="1" x14ac:dyDescent="0.2">
      <c r="A10" s="82"/>
      <c r="B10" s="82"/>
      <c r="C10" s="82"/>
    </row>
    <row r="11" spans="1:6" ht="34.15" customHeight="1" x14ac:dyDescent="0.2">
      <c r="A11" s="83" t="s">
        <v>2</v>
      </c>
      <c r="B11" s="83" t="s">
        <v>713</v>
      </c>
      <c r="C11" s="84" t="s">
        <v>714</v>
      </c>
      <c r="D11" s="85" t="s">
        <v>8</v>
      </c>
      <c r="E11" s="86" t="s">
        <v>715</v>
      </c>
      <c r="F11" s="86" t="s">
        <v>10</v>
      </c>
    </row>
    <row r="12" spans="1:6" ht="70.150000000000006" customHeight="1" x14ac:dyDescent="0.2">
      <c r="A12" s="87"/>
      <c r="B12" s="87"/>
      <c r="C12" s="85"/>
      <c r="D12" s="85"/>
      <c r="E12" s="86"/>
      <c r="F12" s="86"/>
    </row>
    <row r="13" spans="1:6" ht="15.75" x14ac:dyDescent="0.25">
      <c r="A13" s="88" t="s">
        <v>716</v>
      </c>
      <c r="B13" s="89" t="s">
        <v>717</v>
      </c>
      <c r="C13" s="90">
        <f>C14+C26+C34+C42+C52+C70+C75+C79+C89+C102+C20</f>
        <v>1020256</v>
      </c>
      <c r="D13" s="90">
        <f>D14+D26+D34+D42+D52+D70+D75+D79+D89+D102+D20+D47</f>
        <v>210493.4</v>
      </c>
      <c r="E13" s="91">
        <f>C13-D13</f>
        <v>809762.6</v>
      </c>
      <c r="F13" s="92">
        <f>D13/C13*100</f>
        <v>20.631429758805634</v>
      </c>
    </row>
    <row r="14" spans="1:6" ht="15.75" x14ac:dyDescent="0.25">
      <c r="A14" s="93" t="s">
        <v>718</v>
      </c>
      <c r="B14" s="94" t="s">
        <v>719</v>
      </c>
      <c r="C14" s="95">
        <f>C15</f>
        <v>630022</v>
      </c>
      <c r="D14" s="95">
        <f>D15</f>
        <v>135452.69999999998</v>
      </c>
      <c r="E14" s="91">
        <f t="shared" ref="E14:E77" si="0">C14-D14</f>
        <v>494569.30000000005</v>
      </c>
      <c r="F14" s="91">
        <f t="shared" ref="F14:F77" si="1">D14/C14*100</f>
        <v>21.499677789029587</v>
      </c>
    </row>
    <row r="15" spans="1:6" s="100" customFormat="1" ht="15" x14ac:dyDescent="0.2">
      <c r="A15" s="96" t="s">
        <v>720</v>
      </c>
      <c r="B15" s="97" t="s">
        <v>721</v>
      </c>
      <c r="C15" s="98">
        <f>C16+C17+C18+C19</f>
        <v>630022</v>
      </c>
      <c r="D15" s="98">
        <f>D16+D17+D18+D19</f>
        <v>135452.69999999998</v>
      </c>
      <c r="E15" s="99">
        <f t="shared" si="0"/>
        <v>494569.30000000005</v>
      </c>
      <c r="F15" s="99">
        <f t="shared" si="1"/>
        <v>21.499677789029587</v>
      </c>
    </row>
    <row r="16" spans="1:6" s="100" customFormat="1" ht="95.25" customHeight="1" x14ac:dyDescent="0.2">
      <c r="A16" s="101" t="s">
        <v>722</v>
      </c>
      <c r="B16" s="97" t="s">
        <v>723</v>
      </c>
      <c r="C16" s="102">
        <f>613297+4757</f>
        <v>618054</v>
      </c>
      <c r="D16" s="102">
        <v>133887</v>
      </c>
      <c r="E16" s="99">
        <f t="shared" si="0"/>
        <v>484167</v>
      </c>
      <c r="F16" s="99">
        <f t="shared" si="1"/>
        <v>21.662670252113895</v>
      </c>
    </row>
    <row r="17" spans="1:6" s="100" customFormat="1" ht="135" customHeight="1" x14ac:dyDescent="0.2">
      <c r="A17" s="101" t="s">
        <v>724</v>
      </c>
      <c r="B17" s="97" t="s">
        <v>725</v>
      </c>
      <c r="C17" s="102">
        <v>4350</v>
      </c>
      <c r="D17" s="102">
        <v>559.5</v>
      </c>
      <c r="E17" s="99">
        <f t="shared" si="0"/>
        <v>3790.5</v>
      </c>
      <c r="F17" s="99">
        <f t="shared" si="1"/>
        <v>12.862068965517242</v>
      </c>
    </row>
    <row r="18" spans="1:6" s="100" customFormat="1" ht="60" x14ac:dyDescent="0.2">
      <c r="A18" s="101" t="s">
        <v>726</v>
      </c>
      <c r="B18" s="97" t="s">
        <v>727</v>
      </c>
      <c r="C18" s="102">
        <v>3728</v>
      </c>
      <c r="D18" s="102">
        <v>166.4</v>
      </c>
      <c r="E18" s="99">
        <f t="shared" si="0"/>
        <v>3561.6</v>
      </c>
      <c r="F18" s="99">
        <f t="shared" si="1"/>
        <v>4.4635193133047206</v>
      </c>
    </row>
    <row r="19" spans="1:6" s="100" customFormat="1" ht="107.25" customHeight="1" x14ac:dyDescent="0.2">
      <c r="A19" s="101" t="s">
        <v>728</v>
      </c>
      <c r="B19" s="97" t="s">
        <v>729</v>
      </c>
      <c r="C19" s="102">
        <v>3890</v>
      </c>
      <c r="D19" s="102">
        <v>839.8</v>
      </c>
      <c r="E19" s="99">
        <f t="shared" si="0"/>
        <v>3050.2</v>
      </c>
      <c r="F19" s="99">
        <f t="shared" si="1"/>
        <v>21.588688946015424</v>
      </c>
    </row>
    <row r="20" spans="1:6" ht="47.25" x14ac:dyDescent="0.25">
      <c r="A20" s="103" t="s">
        <v>730</v>
      </c>
      <c r="B20" s="94" t="s">
        <v>731</v>
      </c>
      <c r="C20" s="104">
        <f>C21</f>
        <v>2416</v>
      </c>
      <c r="D20" s="104">
        <f>D21</f>
        <v>607.29999999999995</v>
      </c>
      <c r="E20" s="91">
        <f t="shared" si="0"/>
        <v>1808.7</v>
      </c>
      <c r="F20" s="91">
        <f t="shared" si="1"/>
        <v>25.13658940397351</v>
      </c>
    </row>
    <row r="21" spans="1:6" ht="45" x14ac:dyDescent="0.2">
      <c r="A21" s="105" t="s">
        <v>732</v>
      </c>
      <c r="B21" s="106" t="s">
        <v>733</v>
      </c>
      <c r="C21" s="98">
        <f>C22+C23+C24+C25</f>
        <v>2416</v>
      </c>
      <c r="D21" s="98">
        <f>D22+D23+D24+D25</f>
        <v>607.29999999999995</v>
      </c>
      <c r="E21" s="99">
        <f t="shared" si="0"/>
        <v>1808.7</v>
      </c>
      <c r="F21" s="99">
        <f t="shared" si="1"/>
        <v>25.13658940397351</v>
      </c>
    </row>
    <row r="22" spans="1:6" ht="90" x14ac:dyDescent="0.2">
      <c r="A22" s="105" t="s">
        <v>734</v>
      </c>
      <c r="B22" s="106" t="s">
        <v>735</v>
      </c>
      <c r="C22" s="102">
        <v>1005</v>
      </c>
      <c r="D22" s="102">
        <v>250.2</v>
      </c>
      <c r="E22" s="99">
        <f t="shared" si="0"/>
        <v>754.8</v>
      </c>
      <c r="F22" s="99">
        <f t="shared" si="1"/>
        <v>24.895522388059703</v>
      </c>
    </row>
    <row r="23" spans="1:6" ht="105" x14ac:dyDescent="0.2">
      <c r="A23" s="105" t="s">
        <v>736</v>
      </c>
      <c r="B23" s="106" t="s">
        <v>737</v>
      </c>
      <c r="C23" s="102">
        <v>10</v>
      </c>
      <c r="D23" s="102">
        <v>1.7</v>
      </c>
      <c r="E23" s="99">
        <f t="shared" si="0"/>
        <v>8.3000000000000007</v>
      </c>
      <c r="F23" s="99">
        <f t="shared" si="1"/>
        <v>17</v>
      </c>
    </row>
    <row r="24" spans="1:6" ht="90" x14ac:dyDescent="0.2">
      <c r="A24" s="105" t="s">
        <v>738</v>
      </c>
      <c r="B24" s="106" t="s">
        <v>739</v>
      </c>
      <c r="C24" s="102">
        <v>1569</v>
      </c>
      <c r="D24" s="102">
        <v>407.5</v>
      </c>
      <c r="E24" s="99">
        <f t="shared" si="0"/>
        <v>1161.5</v>
      </c>
      <c r="F24" s="99">
        <f t="shared" si="1"/>
        <v>25.971956660293184</v>
      </c>
    </row>
    <row r="25" spans="1:6" ht="90" x14ac:dyDescent="0.2">
      <c r="A25" s="105" t="s">
        <v>740</v>
      </c>
      <c r="B25" s="106" t="s">
        <v>741</v>
      </c>
      <c r="C25" s="102">
        <v>-168</v>
      </c>
      <c r="D25" s="102">
        <v>-52.1</v>
      </c>
      <c r="E25" s="99">
        <f t="shared" si="0"/>
        <v>-115.9</v>
      </c>
      <c r="F25" s="99">
        <f t="shared" si="1"/>
        <v>31.011904761904763</v>
      </c>
    </row>
    <row r="26" spans="1:6" ht="15.75" x14ac:dyDescent="0.25">
      <c r="A26" s="103" t="s">
        <v>742</v>
      </c>
      <c r="B26" s="94" t="s">
        <v>743</v>
      </c>
      <c r="C26" s="95">
        <f>C28+C27+C32</f>
        <v>119625</v>
      </c>
      <c r="D26" s="95">
        <f>D28+D27+D32+D30</f>
        <v>26283.5</v>
      </c>
      <c r="E26" s="91">
        <f t="shared" si="0"/>
        <v>93341.5</v>
      </c>
      <c r="F26" s="91">
        <f t="shared" si="1"/>
        <v>21.971577847439917</v>
      </c>
    </row>
    <row r="27" spans="1:6" ht="30" x14ac:dyDescent="0.2">
      <c r="A27" s="105" t="s">
        <v>744</v>
      </c>
      <c r="B27" s="106" t="s">
        <v>745</v>
      </c>
      <c r="C27" s="102">
        <v>88880</v>
      </c>
      <c r="D27" s="102">
        <v>16799.400000000001</v>
      </c>
      <c r="E27" s="99">
        <f t="shared" si="0"/>
        <v>72080.600000000006</v>
      </c>
      <c r="F27" s="99">
        <f t="shared" si="1"/>
        <v>18.901215121512152</v>
      </c>
    </row>
    <row r="28" spans="1:6" ht="30" x14ac:dyDescent="0.2">
      <c r="A28" s="105" t="s">
        <v>746</v>
      </c>
      <c r="B28" s="106" t="s">
        <v>747</v>
      </c>
      <c r="C28" s="98">
        <f>C29</f>
        <v>22265</v>
      </c>
      <c r="D28" s="98">
        <f>D29</f>
        <v>6193.6</v>
      </c>
      <c r="E28" s="99">
        <f t="shared" si="0"/>
        <v>16071.4</v>
      </c>
      <c r="F28" s="99">
        <f t="shared" si="1"/>
        <v>27.817651021783067</v>
      </c>
    </row>
    <row r="29" spans="1:6" ht="30" x14ac:dyDescent="0.2">
      <c r="A29" s="105" t="s">
        <v>746</v>
      </c>
      <c r="B29" s="97" t="s">
        <v>748</v>
      </c>
      <c r="C29" s="102">
        <v>22265</v>
      </c>
      <c r="D29" s="102">
        <v>6193.6</v>
      </c>
      <c r="E29" s="99">
        <f t="shared" si="0"/>
        <v>16071.4</v>
      </c>
      <c r="F29" s="99">
        <f t="shared" si="1"/>
        <v>27.817651021783067</v>
      </c>
    </row>
    <row r="30" spans="1:6" ht="15" x14ac:dyDescent="0.2">
      <c r="A30" s="105" t="s">
        <v>749</v>
      </c>
      <c r="B30" s="97" t="s">
        <v>750</v>
      </c>
      <c r="C30" s="102">
        <v>0</v>
      </c>
      <c r="D30" s="102">
        <f>D31</f>
        <v>1</v>
      </c>
      <c r="E30" s="99">
        <f t="shared" si="0"/>
        <v>-1</v>
      </c>
      <c r="F30" s="99"/>
    </row>
    <row r="31" spans="1:6" ht="15" x14ac:dyDescent="0.2">
      <c r="A31" s="105" t="s">
        <v>749</v>
      </c>
      <c r="B31" s="97" t="s">
        <v>751</v>
      </c>
      <c r="C31" s="102">
        <v>0</v>
      </c>
      <c r="D31" s="102">
        <v>1</v>
      </c>
      <c r="E31" s="99">
        <f t="shared" si="0"/>
        <v>-1</v>
      </c>
      <c r="F31" s="99"/>
    </row>
    <row r="32" spans="1:6" ht="30" x14ac:dyDescent="0.2">
      <c r="A32" s="105" t="s">
        <v>752</v>
      </c>
      <c r="B32" s="97" t="s">
        <v>753</v>
      </c>
      <c r="C32" s="98">
        <f>C33</f>
        <v>8480</v>
      </c>
      <c r="D32" s="98">
        <f>D33</f>
        <v>3289.5</v>
      </c>
      <c r="E32" s="99">
        <f t="shared" si="0"/>
        <v>5190.5</v>
      </c>
      <c r="F32" s="99">
        <f t="shared" si="1"/>
        <v>38.79127358490566</v>
      </c>
    </row>
    <row r="33" spans="1:6" ht="44.25" customHeight="1" x14ac:dyDescent="0.2">
      <c r="A33" s="105" t="s">
        <v>754</v>
      </c>
      <c r="B33" s="97" t="s">
        <v>755</v>
      </c>
      <c r="C33" s="102">
        <v>8480</v>
      </c>
      <c r="D33" s="102">
        <v>3289.5</v>
      </c>
      <c r="E33" s="99">
        <f t="shared" si="0"/>
        <v>5190.5</v>
      </c>
      <c r="F33" s="99">
        <f t="shared" si="1"/>
        <v>38.79127358490566</v>
      </c>
    </row>
    <row r="34" spans="1:6" ht="15.75" x14ac:dyDescent="0.25">
      <c r="A34" s="103" t="s">
        <v>756</v>
      </c>
      <c r="B34" s="94" t="s">
        <v>757</v>
      </c>
      <c r="C34" s="95">
        <f>C35+C37</f>
        <v>143214</v>
      </c>
      <c r="D34" s="95">
        <f>D35+D37</f>
        <v>27291.200000000004</v>
      </c>
      <c r="E34" s="91">
        <f t="shared" si="0"/>
        <v>115922.79999999999</v>
      </c>
      <c r="F34" s="91">
        <f t="shared" si="1"/>
        <v>19.056237518678344</v>
      </c>
    </row>
    <row r="35" spans="1:6" ht="15" x14ac:dyDescent="0.2">
      <c r="A35" s="105" t="s">
        <v>758</v>
      </c>
      <c r="B35" s="106" t="s">
        <v>759</v>
      </c>
      <c r="C35" s="107">
        <f>C36</f>
        <v>30635</v>
      </c>
      <c r="D35" s="107">
        <f>D36</f>
        <v>2037.4</v>
      </c>
      <c r="E35" s="99">
        <f t="shared" si="0"/>
        <v>28597.599999999999</v>
      </c>
      <c r="F35" s="99">
        <f t="shared" si="1"/>
        <v>6.6505630814427956</v>
      </c>
    </row>
    <row r="36" spans="1:6" ht="60" x14ac:dyDescent="0.2">
      <c r="A36" s="105" t="s">
        <v>760</v>
      </c>
      <c r="B36" s="106" t="s">
        <v>761</v>
      </c>
      <c r="C36" s="102">
        <f>26635+4000</f>
        <v>30635</v>
      </c>
      <c r="D36" s="102">
        <v>2037.4</v>
      </c>
      <c r="E36" s="99">
        <f t="shared" si="0"/>
        <v>28597.599999999999</v>
      </c>
      <c r="F36" s="99">
        <f t="shared" si="1"/>
        <v>6.6505630814427956</v>
      </c>
    </row>
    <row r="37" spans="1:6" s="100" customFormat="1" ht="15" x14ac:dyDescent="0.2">
      <c r="A37" s="101" t="s">
        <v>762</v>
      </c>
      <c r="B37" s="97" t="s">
        <v>763</v>
      </c>
      <c r="C37" s="98">
        <f>C38+C40</f>
        <v>112579</v>
      </c>
      <c r="D37" s="98">
        <f>D38+D40</f>
        <v>25253.800000000003</v>
      </c>
      <c r="E37" s="99">
        <f t="shared" si="0"/>
        <v>87325.2</v>
      </c>
      <c r="F37" s="99">
        <f t="shared" si="1"/>
        <v>22.432069924230987</v>
      </c>
    </row>
    <row r="38" spans="1:6" s="100" customFormat="1" ht="15" x14ac:dyDescent="0.2">
      <c r="A38" s="101" t="s">
        <v>764</v>
      </c>
      <c r="B38" s="97" t="s">
        <v>765</v>
      </c>
      <c r="C38" s="102">
        <f>C39</f>
        <v>98429</v>
      </c>
      <c r="D38" s="102">
        <f>D39</f>
        <v>24148.400000000001</v>
      </c>
      <c r="E38" s="99">
        <f t="shared" si="0"/>
        <v>74280.600000000006</v>
      </c>
      <c r="F38" s="99">
        <f t="shared" si="1"/>
        <v>24.533826412947406</v>
      </c>
    </row>
    <row r="39" spans="1:6" s="100" customFormat="1" ht="45" x14ac:dyDescent="0.2">
      <c r="A39" s="101" t="s">
        <v>766</v>
      </c>
      <c r="B39" s="97" t="s">
        <v>767</v>
      </c>
      <c r="C39" s="99">
        <f>85429+4000+9000</f>
        <v>98429</v>
      </c>
      <c r="D39" s="102">
        <v>24148.400000000001</v>
      </c>
      <c r="E39" s="99">
        <f t="shared" si="0"/>
        <v>74280.600000000006</v>
      </c>
      <c r="F39" s="99">
        <f t="shared" si="1"/>
        <v>24.533826412947406</v>
      </c>
    </row>
    <row r="40" spans="1:6" s="100" customFormat="1" ht="15" x14ac:dyDescent="0.2">
      <c r="A40" s="101" t="s">
        <v>768</v>
      </c>
      <c r="B40" s="97" t="s">
        <v>769</v>
      </c>
      <c r="C40" s="99">
        <f>C41</f>
        <v>14150</v>
      </c>
      <c r="D40" s="102">
        <f>D41</f>
        <v>1105.4000000000001</v>
      </c>
      <c r="E40" s="99">
        <f t="shared" si="0"/>
        <v>13044.6</v>
      </c>
      <c r="F40" s="99">
        <f t="shared" si="1"/>
        <v>7.8120141342756186</v>
      </c>
    </row>
    <row r="41" spans="1:6" s="100" customFormat="1" ht="48" customHeight="1" x14ac:dyDescent="0.2">
      <c r="A41" s="101" t="s">
        <v>770</v>
      </c>
      <c r="B41" s="97" t="s">
        <v>771</v>
      </c>
      <c r="C41" s="99">
        <f>7650+1500+5000</f>
        <v>14150</v>
      </c>
      <c r="D41" s="102">
        <v>1105.4000000000001</v>
      </c>
      <c r="E41" s="99">
        <f t="shared" si="0"/>
        <v>13044.6</v>
      </c>
      <c r="F41" s="99">
        <f t="shared" si="1"/>
        <v>7.8120141342756186</v>
      </c>
    </row>
    <row r="42" spans="1:6" ht="15.75" x14ac:dyDescent="0.25">
      <c r="A42" s="103" t="s">
        <v>772</v>
      </c>
      <c r="B42" s="94" t="s">
        <v>773</v>
      </c>
      <c r="C42" s="95">
        <f>C45+C43</f>
        <v>1290</v>
      </c>
      <c r="D42" s="95">
        <f>D45+D43</f>
        <v>320</v>
      </c>
      <c r="E42" s="91">
        <f t="shared" si="0"/>
        <v>970</v>
      </c>
      <c r="F42" s="91">
        <f t="shared" si="1"/>
        <v>24.806201550387598</v>
      </c>
    </row>
    <row r="43" spans="1:6" ht="45" x14ac:dyDescent="0.2">
      <c r="A43" s="108" t="s">
        <v>774</v>
      </c>
      <c r="B43" s="97" t="s">
        <v>775</v>
      </c>
      <c r="C43" s="107">
        <f>C44</f>
        <v>1255</v>
      </c>
      <c r="D43" s="107">
        <f>D44</f>
        <v>320</v>
      </c>
      <c r="E43" s="99">
        <f t="shared" si="0"/>
        <v>935</v>
      </c>
      <c r="F43" s="99">
        <f t="shared" si="1"/>
        <v>25.498007968127489</v>
      </c>
    </row>
    <row r="44" spans="1:6" ht="60" x14ac:dyDescent="0.2">
      <c r="A44" s="108" t="s">
        <v>776</v>
      </c>
      <c r="B44" s="97" t="s">
        <v>777</v>
      </c>
      <c r="C44" s="102">
        <v>1255</v>
      </c>
      <c r="D44" s="102">
        <v>320</v>
      </c>
      <c r="E44" s="99">
        <f t="shared" si="0"/>
        <v>935</v>
      </c>
      <c r="F44" s="99">
        <f t="shared" si="1"/>
        <v>25.498007968127489</v>
      </c>
    </row>
    <row r="45" spans="1:6" ht="45" x14ac:dyDescent="0.2">
      <c r="A45" s="105" t="s">
        <v>778</v>
      </c>
      <c r="B45" s="106" t="s">
        <v>779</v>
      </c>
      <c r="C45" s="107">
        <f>C46</f>
        <v>35</v>
      </c>
      <c r="D45" s="107">
        <f>D46</f>
        <v>0</v>
      </c>
      <c r="E45" s="99">
        <f t="shared" si="0"/>
        <v>35</v>
      </c>
      <c r="F45" s="99">
        <f t="shared" si="1"/>
        <v>0</v>
      </c>
    </row>
    <row r="46" spans="1:6" ht="44.25" customHeight="1" x14ac:dyDescent="0.2">
      <c r="A46" s="108" t="s">
        <v>780</v>
      </c>
      <c r="B46" s="97" t="s">
        <v>781</v>
      </c>
      <c r="C46" s="102">
        <v>35</v>
      </c>
      <c r="D46" s="102">
        <v>0</v>
      </c>
      <c r="E46" s="99">
        <f t="shared" si="0"/>
        <v>35</v>
      </c>
      <c r="F46" s="99">
        <f t="shared" si="1"/>
        <v>0</v>
      </c>
    </row>
    <row r="47" spans="1:6" ht="49.5" customHeight="1" x14ac:dyDescent="0.25">
      <c r="A47" s="109" t="s">
        <v>782</v>
      </c>
      <c r="B47" s="89" t="s">
        <v>783</v>
      </c>
      <c r="C47" s="110">
        <v>0</v>
      </c>
      <c r="D47" s="110">
        <f>D48+D50</f>
        <v>4.3999999999999995</v>
      </c>
      <c r="E47" s="91">
        <f t="shared" si="0"/>
        <v>-4.3999999999999995</v>
      </c>
      <c r="F47" s="99"/>
    </row>
    <row r="48" spans="1:6" ht="35.25" customHeight="1" x14ac:dyDescent="0.2">
      <c r="A48" s="108" t="s">
        <v>784</v>
      </c>
      <c r="B48" s="97" t="s">
        <v>785</v>
      </c>
      <c r="C48" s="102">
        <v>0</v>
      </c>
      <c r="D48" s="102">
        <f>D49</f>
        <v>0.1</v>
      </c>
      <c r="E48" s="99">
        <f t="shared" si="0"/>
        <v>-0.1</v>
      </c>
      <c r="F48" s="99"/>
    </row>
    <row r="49" spans="1:6" ht="44.25" customHeight="1" x14ac:dyDescent="0.2">
      <c r="A49" s="108" t="s">
        <v>786</v>
      </c>
      <c r="B49" s="97" t="s">
        <v>787</v>
      </c>
      <c r="C49" s="102">
        <v>0</v>
      </c>
      <c r="D49" s="102">
        <v>0.1</v>
      </c>
      <c r="E49" s="99">
        <f t="shared" si="0"/>
        <v>-0.1</v>
      </c>
      <c r="F49" s="99"/>
    </row>
    <row r="50" spans="1:6" ht="24" customHeight="1" x14ac:dyDescent="0.2">
      <c r="A50" s="108" t="s">
        <v>756</v>
      </c>
      <c r="B50" s="97" t="s">
        <v>788</v>
      </c>
      <c r="C50" s="102">
        <v>0</v>
      </c>
      <c r="D50" s="102">
        <f>D51</f>
        <v>4.3</v>
      </c>
      <c r="E50" s="99">
        <f t="shared" si="0"/>
        <v>-4.3</v>
      </c>
      <c r="F50" s="99"/>
    </row>
    <row r="51" spans="1:6" ht="31.5" customHeight="1" x14ac:dyDescent="0.2">
      <c r="A51" s="108" t="s">
        <v>789</v>
      </c>
      <c r="B51" s="97" t="s">
        <v>790</v>
      </c>
      <c r="C51" s="102">
        <v>0</v>
      </c>
      <c r="D51" s="102">
        <v>4.3</v>
      </c>
      <c r="E51" s="99">
        <f t="shared" si="0"/>
        <v>-4.3</v>
      </c>
      <c r="F51" s="99"/>
    </row>
    <row r="52" spans="1:6" ht="47.25" x14ac:dyDescent="0.25">
      <c r="A52" s="103" t="s">
        <v>791</v>
      </c>
      <c r="B52" s="94" t="s">
        <v>792</v>
      </c>
      <c r="C52" s="95">
        <f>C53+C63+C60</f>
        <v>73233</v>
      </c>
      <c r="D52" s="95">
        <f>D53+D63+D60</f>
        <v>16659.099999999999</v>
      </c>
      <c r="E52" s="91">
        <f t="shared" si="0"/>
        <v>56573.9</v>
      </c>
      <c r="F52" s="91">
        <f t="shared" si="1"/>
        <v>22.748078052244207</v>
      </c>
    </row>
    <row r="53" spans="1:6" ht="105" x14ac:dyDescent="0.2">
      <c r="A53" s="108" t="s">
        <v>793</v>
      </c>
      <c r="B53" s="106" t="s">
        <v>794</v>
      </c>
      <c r="C53" s="107">
        <f>C54+C56+C58</f>
        <v>58430</v>
      </c>
      <c r="D53" s="107">
        <f>D54+D56+D58</f>
        <v>13998</v>
      </c>
      <c r="E53" s="99">
        <f t="shared" si="0"/>
        <v>44432</v>
      </c>
      <c r="F53" s="99">
        <f t="shared" si="1"/>
        <v>23.956871470135205</v>
      </c>
    </row>
    <row r="54" spans="1:6" ht="90.75" customHeight="1" x14ac:dyDescent="0.2">
      <c r="A54" s="108" t="s">
        <v>795</v>
      </c>
      <c r="B54" s="106" t="s">
        <v>796</v>
      </c>
      <c r="C54" s="102">
        <f>C55</f>
        <v>34000</v>
      </c>
      <c r="D54" s="102">
        <f>D55</f>
        <v>9410.6</v>
      </c>
      <c r="E54" s="99">
        <f t="shared" si="0"/>
        <v>24589.4</v>
      </c>
      <c r="F54" s="99">
        <f t="shared" si="1"/>
        <v>27.678235294117648</v>
      </c>
    </row>
    <row r="55" spans="1:6" ht="107.25" customHeight="1" x14ac:dyDescent="0.2">
      <c r="A55" s="108" t="s">
        <v>797</v>
      </c>
      <c r="B55" s="111" t="s">
        <v>798</v>
      </c>
      <c r="C55" s="102">
        <v>34000</v>
      </c>
      <c r="D55" s="102">
        <v>9410.6</v>
      </c>
      <c r="E55" s="99">
        <f t="shared" si="0"/>
        <v>24589.4</v>
      </c>
      <c r="F55" s="99">
        <f t="shared" si="1"/>
        <v>27.678235294117648</v>
      </c>
    </row>
    <row r="56" spans="1:6" ht="105.75" customHeight="1" x14ac:dyDescent="0.2">
      <c r="A56" s="112" t="s">
        <v>799</v>
      </c>
      <c r="B56" s="111" t="s">
        <v>800</v>
      </c>
      <c r="C56" s="98">
        <f>C57</f>
        <v>4330</v>
      </c>
      <c r="D56" s="98">
        <f>D57</f>
        <v>361.5</v>
      </c>
      <c r="E56" s="99">
        <f t="shared" si="0"/>
        <v>3968.5</v>
      </c>
      <c r="F56" s="99">
        <f t="shared" si="1"/>
        <v>8.3487297921478056</v>
      </c>
    </row>
    <row r="57" spans="1:6" ht="105" x14ac:dyDescent="0.2">
      <c r="A57" s="113" t="s">
        <v>801</v>
      </c>
      <c r="B57" s="111" t="s">
        <v>802</v>
      </c>
      <c r="C57" s="102">
        <v>4330</v>
      </c>
      <c r="D57" s="102">
        <v>361.5</v>
      </c>
      <c r="E57" s="99">
        <f t="shared" si="0"/>
        <v>3968.5</v>
      </c>
      <c r="F57" s="99">
        <f t="shared" si="1"/>
        <v>8.3487297921478056</v>
      </c>
    </row>
    <row r="58" spans="1:6" ht="60" x14ac:dyDescent="0.2">
      <c r="A58" s="108" t="s">
        <v>803</v>
      </c>
      <c r="B58" s="106" t="s">
        <v>804</v>
      </c>
      <c r="C58" s="107">
        <f>C59</f>
        <v>20100</v>
      </c>
      <c r="D58" s="107">
        <f>D59</f>
        <v>4225.8999999999996</v>
      </c>
      <c r="E58" s="99">
        <f t="shared" si="0"/>
        <v>15874.1</v>
      </c>
      <c r="F58" s="99">
        <f t="shared" si="1"/>
        <v>21.024378109452734</v>
      </c>
    </row>
    <row r="59" spans="1:6" ht="49.5" customHeight="1" x14ac:dyDescent="0.2">
      <c r="A59" s="108" t="s">
        <v>805</v>
      </c>
      <c r="B59" s="97" t="s">
        <v>806</v>
      </c>
      <c r="C59" s="102">
        <v>20100</v>
      </c>
      <c r="D59" s="102">
        <v>4225.8999999999996</v>
      </c>
      <c r="E59" s="99">
        <f t="shared" si="0"/>
        <v>15874.1</v>
      </c>
      <c r="F59" s="99">
        <f t="shared" si="1"/>
        <v>21.024378109452734</v>
      </c>
    </row>
    <row r="60" spans="1:6" ht="30" x14ac:dyDescent="0.2">
      <c r="A60" s="108" t="s">
        <v>807</v>
      </c>
      <c r="B60" s="97" t="s">
        <v>808</v>
      </c>
      <c r="C60" s="98">
        <f>C61</f>
        <v>150</v>
      </c>
      <c r="D60" s="98">
        <f>D61</f>
        <v>0</v>
      </c>
      <c r="E60" s="99">
        <f t="shared" si="0"/>
        <v>150</v>
      </c>
      <c r="F60" s="99">
        <f t="shared" si="1"/>
        <v>0</v>
      </c>
    </row>
    <row r="61" spans="1:6" ht="60" x14ac:dyDescent="0.2">
      <c r="A61" s="108" t="s">
        <v>809</v>
      </c>
      <c r="B61" s="97" t="s">
        <v>810</v>
      </c>
      <c r="C61" s="98">
        <f>C62</f>
        <v>150</v>
      </c>
      <c r="D61" s="98">
        <f>D62</f>
        <v>0</v>
      </c>
      <c r="E61" s="99">
        <f t="shared" si="0"/>
        <v>150</v>
      </c>
      <c r="F61" s="99">
        <f t="shared" si="1"/>
        <v>0</v>
      </c>
    </row>
    <row r="62" spans="1:6" ht="75" x14ac:dyDescent="0.2">
      <c r="A62" s="108" t="s">
        <v>811</v>
      </c>
      <c r="B62" s="97" t="s">
        <v>812</v>
      </c>
      <c r="C62" s="102">
        <v>150</v>
      </c>
      <c r="D62" s="102">
        <v>0</v>
      </c>
      <c r="E62" s="99">
        <f t="shared" si="0"/>
        <v>150</v>
      </c>
      <c r="F62" s="99">
        <f t="shared" si="1"/>
        <v>0</v>
      </c>
    </row>
    <row r="63" spans="1:6" ht="105" x14ac:dyDescent="0.2">
      <c r="A63" s="108" t="s">
        <v>813</v>
      </c>
      <c r="B63" s="97" t="s">
        <v>814</v>
      </c>
      <c r="C63" s="98">
        <f>C64</f>
        <v>14653</v>
      </c>
      <c r="D63" s="98">
        <f>D64</f>
        <v>2661.1</v>
      </c>
      <c r="E63" s="99">
        <f t="shared" si="0"/>
        <v>11991.9</v>
      </c>
      <c r="F63" s="99">
        <f t="shared" si="1"/>
        <v>18.160786187128917</v>
      </c>
    </row>
    <row r="64" spans="1:6" ht="105" x14ac:dyDescent="0.2">
      <c r="A64" s="108" t="s">
        <v>815</v>
      </c>
      <c r="B64" s="97" t="s">
        <v>816</v>
      </c>
      <c r="C64" s="98">
        <f>C65</f>
        <v>14653</v>
      </c>
      <c r="D64" s="98">
        <f>D65</f>
        <v>2661.1</v>
      </c>
      <c r="E64" s="99">
        <f t="shared" si="0"/>
        <v>11991.9</v>
      </c>
      <c r="F64" s="99">
        <f t="shared" si="1"/>
        <v>18.160786187128917</v>
      </c>
    </row>
    <row r="65" spans="1:6" ht="75.599999999999994" customHeight="1" x14ac:dyDescent="0.2">
      <c r="A65" s="108" t="s">
        <v>817</v>
      </c>
      <c r="B65" s="97" t="s">
        <v>818</v>
      </c>
      <c r="C65" s="98">
        <f>SUM(C67:C68)</f>
        <v>14653</v>
      </c>
      <c r="D65" s="98">
        <f>SUM(D67:D69)</f>
        <v>2661.1</v>
      </c>
      <c r="E65" s="99">
        <f t="shared" si="0"/>
        <v>11991.9</v>
      </c>
      <c r="F65" s="99">
        <f t="shared" si="1"/>
        <v>18.160786187128917</v>
      </c>
    </row>
    <row r="66" spans="1:6" ht="15" x14ac:dyDescent="0.2">
      <c r="A66" s="108" t="s">
        <v>819</v>
      </c>
      <c r="B66" s="97"/>
      <c r="C66" s="102"/>
      <c r="D66" s="102"/>
      <c r="E66" s="99"/>
      <c r="F66" s="99"/>
    </row>
    <row r="67" spans="1:6" ht="120" x14ac:dyDescent="0.2">
      <c r="A67" s="108" t="s">
        <v>820</v>
      </c>
      <c r="B67" s="97" t="s">
        <v>821</v>
      </c>
      <c r="C67" s="102">
        <v>10440</v>
      </c>
      <c r="D67" s="102">
        <v>2408.1</v>
      </c>
      <c r="E67" s="99">
        <f t="shared" si="0"/>
        <v>8031.9</v>
      </c>
      <c r="F67" s="99">
        <f t="shared" si="1"/>
        <v>23.066091954022987</v>
      </c>
    </row>
    <row r="68" spans="1:6" ht="165" x14ac:dyDescent="0.2">
      <c r="A68" s="108" t="s">
        <v>822</v>
      </c>
      <c r="B68" s="97" t="s">
        <v>823</v>
      </c>
      <c r="C68" s="102">
        <v>4213</v>
      </c>
      <c r="D68" s="102">
        <v>155.80000000000001</v>
      </c>
      <c r="E68" s="99">
        <f t="shared" si="0"/>
        <v>4057.2</v>
      </c>
      <c r="F68" s="99">
        <f t="shared" si="1"/>
        <v>3.6980773795395208</v>
      </c>
    </row>
    <row r="69" spans="1:6" ht="135" x14ac:dyDescent="0.2">
      <c r="A69" s="108" t="s">
        <v>824</v>
      </c>
      <c r="B69" s="97" t="s">
        <v>825</v>
      </c>
      <c r="C69" s="102">
        <v>0</v>
      </c>
      <c r="D69" s="102">
        <v>97.2</v>
      </c>
      <c r="E69" s="99">
        <f t="shared" si="0"/>
        <v>-97.2</v>
      </c>
      <c r="F69" s="99"/>
    </row>
    <row r="70" spans="1:6" ht="31.5" x14ac:dyDescent="0.25">
      <c r="A70" s="103" t="s">
        <v>826</v>
      </c>
      <c r="B70" s="94" t="s">
        <v>827</v>
      </c>
      <c r="C70" s="95">
        <f>C71</f>
        <v>1283</v>
      </c>
      <c r="D70" s="95">
        <f>D71</f>
        <v>221.70000000000002</v>
      </c>
      <c r="E70" s="91">
        <f t="shared" si="0"/>
        <v>1061.3</v>
      </c>
      <c r="F70" s="91">
        <f t="shared" si="1"/>
        <v>17.279812938425568</v>
      </c>
    </row>
    <row r="71" spans="1:6" ht="30" x14ac:dyDescent="0.2">
      <c r="A71" s="105" t="s">
        <v>828</v>
      </c>
      <c r="B71" s="106" t="s">
        <v>829</v>
      </c>
      <c r="C71" s="98">
        <f>SUM(C72:C74)</f>
        <v>1283</v>
      </c>
      <c r="D71" s="98">
        <f>SUM(D72:D74)</f>
        <v>221.70000000000002</v>
      </c>
      <c r="E71" s="99">
        <f t="shared" si="0"/>
        <v>1061.3</v>
      </c>
      <c r="F71" s="99">
        <f t="shared" si="1"/>
        <v>17.279812938425568</v>
      </c>
    </row>
    <row r="72" spans="1:6" ht="30" x14ac:dyDescent="0.2">
      <c r="A72" s="105" t="s">
        <v>830</v>
      </c>
      <c r="B72" s="106" t="s">
        <v>831</v>
      </c>
      <c r="C72" s="102">
        <v>209</v>
      </c>
      <c r="D72" s="102">
        <v>108.9</v>
      </c>
      <c r="E72" s="99">
        <f t="shared" si="0"/>
        <v>100.1</v>
      </c>
      <c r="F72" s="99">
        <f t="shared" si="1"/>
        <v>52.10526315789474</v>
      </c>
    </row>
    <row r="73" spans="1:6" ht="30" customHeight="1" x14ac:dyDescent="0.2">
      <c r="A73" s="105" t="s">
        <v>832</v>
      </c>
      <c r="B73" s="106" t="s">
        <v>833</v>
      </c>
      <c r="C73" s="102">
        <v>144</v>
      </c>
      <c r="D73" s="102">
        <v>96.4</v>
      </c>
      <c r="E73" s="99">
        <f t="shared" si="0"/>
        <v>47.599999999999994</v>
      </c>
      <c r="F73" s="99">
        <f t="shared" si="1"/>
        <v>66.944444444444457</v>
      </c>
    </row>
    <row r="74" spans="1:6" ht="29.25" customHeight="1" x14ac:dyDescent="0.2">
      <c r="A74" s="105" t="s">
        <v>834</v>
      </c>
      <c r="B74" s="106" t="s">
        <v>835</v>
      </c>
      <c r="C74" s="102">
        <v>930</v>
      </c>
      <c r="D74" s="102">
        <v>16.399999999999999</v>
      </c>
      <c r="E74" s="99">
        <f t="shared" si="0"/>
        <v>913.6</v>
      </c>
      <c r="F74" s="99">
        <f t="shared" si="1"/>
        <v>1.7634408602150535</v>
      </c>
    </row>
    <row r="75" spans="1:6" ht="31.5" x14ac:dyDescent="0.25">
      <c r="A75" s="103" t="s">
        <v>836</v>
      </c>
      <c r="B75" s="94" t="s">
        <v>837</v>
      </c>
      <c r="C75" s="95">
        <f t="shared" ref="C75:D77" si="2">C76</f>
        <v>200</v>
      </c>
      <c r="D75" s="95">
        <f t="shared" si="2"/>
        <v>144</v>
      </c>
      <c r="E75" s="91">
        <f t="shared" si="0"/>
        <v>56</v>
      </c>
      <c r="F75" s="91">
        <f t="shared" si="1"/>
        <v>72</v>
      </c>
    </row>
    <row r="76" spans="1:6" ht="15" x14ac:dyDescent="0.2">
      <c r="A76" s="105" t="s">
        <v>838</v>
      </c>
      <c r="B76" s="106" t="s">
        <v>839</v>
      </c>
      <c r="C76" s="98">
        <f t="shared" si="2"/>
        <v>200</v>
      </c>
      <c r="D76" s="98">
        <f t="shared" si="2"/>
        <v>144</v>
      </c>
      <c r="E76" s="99">
        <f t="shared" si="0"/>
        <v>56</v>
      </c>
      <c r="F76" s="99">
        <f t="shared" si="1"/>
        <v>72</v>
      </c>
    </row>
    <row r="77" spans="1:6" ht="30" x14ac:dyDescent="0.2">
      <c r="A77" s="105" t="s">
        <v>840</v>
      </c>
      <c r="B77" s="106" t="s">
        <v>841</v>
      </c>
      <c r="C77" s="98">
        <f t="shared" si="2"/>
        <v>200</v>
      </c>
      <c r="D77" s="98">
        <f t="shared" si="2"/>
        <v>144</v>
      </c>
      <c r="E77" s="99">
        <f t="shared" si="0"/>
        <v>56</v>
      </c>
      <c r="F77" s="99">
        <f t="shared" si="1"/>
        <v>72</v>
      </c>
    </row>
    <row r="78" spans="1:6" ht="30" x14ac:dyDescent="0.2">
      <c r="A78" s="105" t="s">
        <v>842</v>
      </c>
      <c r="B78" s="106" t="s">
        <v>843</v>
      </c>
      <c r="C78" s="98">
        <v>200</v>
      </c>
      <c r="D78" s="98">
        <v>144</v>
      </c>
      <c r="E78" s="99">
        <f t="shared" ref="E78:E141" si="3">C78-D78</f>
        <v>56</v>
      </c>
      <c r="F78" s="99">
        <f t="shared" ref="F78:F141" si="4">D78/C78*100</f>
        <v>72</v>
      </c>
    </row>
    <row r="79" spans="1:6" ht="31.5" x14ac:dyDescent="0.25">
      <c r="A79" s="103" t="s">
        <v>844</v>
      </c>
      <c r="B79" s="94" t="s">
        <v>845</v>
      </c>
      <c r="C79" s="95">
        <f>C80+C83</f>
        <v>40000</v>
      </c>
      <c r="D79" s="95">
        <f>D80+D83+D86</f>
        <v>1320.2</v>
      </c>
      <c r="E79" s="91">
        <f t="shared" si="3"/>
        <v>38679.800000000003</v>
      </c>
      <c r="F79" s="91">
        <f t="shared" si="4"/>
        <v>3.3005</v>
      </c>
    </row>
    <row r="80" spans="1:6" ht="93" customHeight="1" x14ac:dyDescent="0.2">
      <c r="A80" s="101" t="s">
        <v>846</v>
      </c>
      <c r="B80" s="97" t="s">
        <v>847</v>
      </c>
      <c r="C80" s="107">
        <f>C81</f>
        <v>38000</v>
      </c>
      <c r="D80" s="107">
        <f>D81</f>
        <v>315</v>
      </c>
      <c r="E80" s="99">
        <f t="shared" si="3"/>
        <v>37685</v>
      </c>
      <c r="F80" s="99">
        <f t="shared" si="4"/>
        <v>0.82894736842105265</v>
      </c>
    </row>
    <row r="81" spans="1:6" ht="120" x14ac:dyDescent="0.2">
      <c r="A81" s="108" t="s">
        <v>848</v>
      </c>
      <c r="B81" s="97" t="s">
        <v>849</v>
      </c>
      <c r="C81" s="107">
        <f>C82</f>
        <v>38000</v>
      </c>
      <c r="D81" s="107">
        <f>D82</f>
        <v>315</v>
      </c>
      <c r="E81" s="99">
        <f t="shared" si="3"/>
        <v>37685</v>
      </c>
      <c r="F81" s="99">
        <f t="shared" si="4"/>
        <v>0.82894736842105265</v>
      </c>
    </row>
    <row r="82" spans="1:6" s="100" customFormat="1" ht="120" x14ac:dyDescent="0.2">
      <c r="A82" s="108" t="s">
        <v>850</v>
      </c>
      <c r="B82" s="97" t="s">
        <v>851</v>
      </c>
      <c r="C82" s="98">
        <f>3000+35000</f>
        <v>38000</v>
      </c>
      <c r="D82" s="98">
        <v>315</v>
      </c>
      <c r="E82" s="99">
        <f t="shared" si="3"/>
        <v>37685</v>
      </c>
      <c r="F82" s="99">
        <f t="shared" si="4"/>
        <v>0.82894736842105265</v>
      </c>
    </row>
    <row r="83" spans="1:6" ht="60" x14ac:dyDescent="0.2">
      <c r="A83" s="108" t="s">
        <v>852</v>
      </c>
      <c r="B83" s="97" t="s">
        <v>853</v>
      </c>
      <c r="C83" s="107">
        <f>C84</f>
        <v>2000</v>
      </c>
      <c r="D83" s="107">
        <f>D84</f>
        <v>594.6</v>
      </c>
      <c r="E83" s="99">
        <f t="shared" si="3"/>
        <v>1405.4</v>
      </c>
      <c r="F83" s="99">
        <f t="shared" si="4"/>
        <v>29.73</v>
      </c>
    </row>
    <row r="84" spans="1:6" ht="45" x14ac:dyDescent="0.2">
      <c r="A84" s="108" t="s">
        <v>854</v>
      </c>
      <c r="B84" s="111" t="s">
        <v>855</v>
      </c>
      <c r="C84" s="107">
        <f>C85</f>
        <v>2000</v>
      </c>
      <c r="D84" s="107">
        <f>D85</f>
        <v>594.6</v>
      </c>
      <c r="E84" s="99">
        <f t="shared" si="3"/>
        <v>1405.4</v>
      </c>
      <c r="F84" s="99">
        <f t="shared" si="4"/>
        <v>29.73</v>
      </c>
    </row>
    <row r="85" spans="1:6" ht="60" x14ac:dyDescent="0.2">
      <c r="A85" s="108" t="s">
        <v>856</v>
      </c>
      <c r="B85" s="97" t="s">
        <v>857</v>
      </c>
      <c r="C85" s="98">
        <v>2000</v>
      </c>
      <c r="D85" s="98">
        <v>594.6</v>
      </c>
      <c r="E85" s="99">
        <f t="shared" si="3"/>
        <v>1405.4</v>
      </c>
      <c r="F85" s="99">
        <f t="shared" si="4"/>
        <v>29.73</v>
      </c>
    </row>
    <row r="86" spans="1:6" ht="90" x14ac:dyDescent="0.2">
      <c r="A86" s="108" t="s">
        <v>858</v>
      </c>
      <c r="B86" s="97" t="s">
        <v>859</v>
      </c>
      <c r="C86" s="98">
        <v>0</v>
      </c>
      <c r="D86" s="98">
        <f>D87</f>
        <v>410.6</v>
      </c>
      <c r="E86" s="99">
        <f t="shared" si="3"/>
        <v>-410.6</v>
      </c>
      <c r="F86" s="99"/>
    </row>
    <row r="87" spans="1:6" ht="90" x14ac:dyDescent="0.2">
      <c r="A87" s="108" t="s">
        <v>860</v>
      </c>
      <c r="B87" s="97" t="s">
        <v>861</v>
      </c>
      <c r="C87" s="98">
        <v>0</v>
      </c>
      <c r="D87" s="98">
        <f>D88</f>
        <v>410.6</v>
      </c>
      <c r="E87" s="99">
        <f t="shared" si="3"/>
        <v>-410.6</v>
      </c>
      <c r="F87" s="99"/>
    </row>
    <row r="88" spans="1:6" ht="105" x14ac:dyDescent="0.2">
      <c r="A88" s="108" t="s">
        <v>862</v>
      </c>
      <c r="B88" s="97" t="s">
        <v>863</v>
      </c>
      <c r="C88" s="98">
        <v>0</v>
      </c>
      <c r="D88" s="98">
        <v>410.6</v>
      </c>
      <c r="E88" s="99">
        <f t="shared" si="3"/>
        <v>-410.6</v>
      </c>
      <c r="F88" s="99"/>
    </row>
    <row r="89" spans="1:6" ht="15.75" x14ac:dyDescent="0.25">
      <c r="A89" s="103" t="s">
        <v>864</v>
      </c>
      <c r="B89" s="94" t="s">
        <v>865</v>
      </c>
      <c r="C89" s="110">
        <f>C90+C93+C96+C100</f>
        <v>1029</v>
      </c>
      <c r="D89" s="110">
        <f>D90+D93+D96+D100+D94+D97+D99</f>
        <v>2036.9</v>
      </c>
      <c r="E89" s="91">
        <f t="shared" si="3"/>
        <v>-1007.9000000000001</v>
      </c>
      <c r="F89" s="91">
        <f t="shared" si="4"/>
        <v>197.9494655004859</v>
      </c>
    </row>
    <row r="90" spans="1:6" ht="30" x14ac:dyDescent="0.2">
      <c r="A90" s="105" t="s">
        <v>866</v>
      </c>
      <c r="B90" s="106" t="s">
        <v>867</v>
      </c>
      <c r="C90" s="102">
        <f>C91</f>
        <v>100</v>
      </c>
      <c r="D90" s="102">
        <f>D91+D92</f>
        <v>63.900000000000006</v>
      </c>
      <c r="E90" s="99">
        <f t="shared" si="3"/>
        <v>36.099999999999994</v>
      </c>
      <c r="F90" s="99">
        <f t="shared" si="4"/>
        <v>63.9</v>
      </c>
    </row>
    <row r="91" spans="1:6" ht="90" x14ac:dyDescent="0.2">
      <c r="A91" s="105" t="s">
        <v>868</v>
      </c>
      <c r="B91" s="106" t="s">
        <v>869</v>
      </c>
      <c r="C91" s="102">
        <v>100</v>
      </c>
      <c r="D91" s="102">
        <v>62.7</v>
      </c>
      <c r="E91" s="99">
        <f t="shared" si="3"/>
        <v>37.299999999999997</v>
      </c>
      <c r="F91" s="99">
        <f t="shared" si="4"/>
        <v>62.7</v>
      </c>
    </row>
    <row r="92" spans="1:6" ht="75" x14ac:dyDescent="0.2">
      <c r="A92" s="105" t="s">
        <v>870</v>
      </c>
      <c r="B92" s="106" t="s">
        <v>871</v>
      </c>
      <c r="C92" s="102">
        <v>0</v>
      </c>
      <c r="D92" s="102">
        <v>1.2</v>
      </c>
      <c r="E92" s="99">
        <f t="shared" si="3"/>
        <v>-1.2</v>
      </c>
      <c r="F92" s="99"/>
    </row>
    <row r="93" spans="1:6" ht="75" x14ac:dyDescent="0.2">
      <c r="A93" s="105" t="s">
        <v>872</v>
      </c>
      <c r="B93" s="106" t="s">
        <v>873</v>
      </c>
      <c r="C93" s="102">
        <v>73</v>
      </c>
      <c r="D93" s="102">
        <v>3</v>
      </c>
      <c r="E93" s="99">
        <f t="shared" si="3"/>
        <v>70</v>
      </c>
      <c r="F93" s="99">
        <f t="shared" si="4"/>
        <v>4.10958904109589</v>
      </c>
    </row>
    <row r="94" spans="1:6" ht="45" x14ac:dyDescent="0.2">
      <c r="A94" s="105" t="s">
        <v>874</v>
      </c>
      <c r="B94" s="106" t="s">
        <v>875</v>
      </c>
      <c r="C94" s="102">
        <v>0</v>
      </c>
      <c r="D94" s="102">
        <f>D95</f>
        <v>102</v>
      </c>
      <c r="E94" s="99">
        <f t="shared" si="3"/>
        <v>-102</v>
      </c>
      <c r="F94" s="99"/>
    </row>
    <row r="95" spans="1:6" ht="45" x14ac:dyDescent="0.2">
      <c r="A95" s="105" t="s">
        <v>876</v>
      </c>
      <c r="B95" s="106" t="s">
        <v>877</v>
      </c>
      <c r="C95" s="102">
        <v>0</v>
      </c>
      <c r="D95" s="102">
        <v>102</v>
      </c>
      <c r="E95" s="99">
        <f t="shared" si="3"/>
        <v>-102</v>
      </c>
      <c r="F95" s="99"/>
    </row>
    <row r="96" spans="1:6" ht="135" x14ac:dyDescent="0.2">
      <c r="A96" s="101" t="s">
        <v>878</v>
      </c>
      <c r="B96" s="97" t="s">
        <v>879</v>
      </c>
      <c r="C96" s="102">
        <v>686</v>
      </c>
      <c r="D96" s="102">
        <v>0</v>
      </c>
      <c r="E96" s="99">
        <f t="shared" si="3"/>
        <v>686</v>
      </c>
      <c r="F96" s="99">
        <f t="shared" si="4"/>
        <v>0</v>
      </c>
    </row>
    <row r="97" spans="1:6" ht="75" x14ac:dyDescent="0.2">
      <c r="A97" s="101" t="s">
        <v>880</v>
      </c>
      <c r="B97" s="97" t="s">
        <v>881</v>
      </c>
      <c r="C97" s="102">
        <v>0</v>
      </c>
      <c r="D97" s="102">
        <f>D98</f>
        <v>35</v>
      </c>
      <c r="E97" s="99">
        <f t="shared" si="3"/>
        <v>-35</v>
      </c>
      <c r="F97" s="99"/>
    </row>
    <row r="98" spans="1:6" ht="75" x14ac:dyDescent="0.2">
      <c r="A98" s="101" t="s">
        <v>880</v>
      </c>
      <c r="B98" s="97" t="s">
        <v>882</v>
      </c>
      <c r="C98" s="102">
        <v>0</v>
      </c>
      <c r="D98" s="102">
        <v>35</v>
      </c>
      <c r="E98" s="99">
        <f t="shared" si="3"/>
        <v>-35</v>
      </c>
      <c r="F98" s="99"/>
    </row>
    <row r="99" spans="1:6" ht="90" x14ac:dyDescent="0.2">
      <c r="A99" s="101" t="s">
        <v>883</v>
      </c>
      <c r="B99" s="97" t="s">
        <v>884</v>
      </c>
      <c r="C99" s="102">
        <v>0</v>
      </c>
      <c r="D99" s="102">
        <v>11</v>
      </c>
      <c r="E99" s="99">
        <f t="shared" si="3"/>
        <v>-11</v>
      </c>
      <c r="F99" s="99"/>
    </row>
    <row r="100" spans="1:6" ht="30" x14ac:dyDescent="0.2">
      <c r="A100" s="108" t="s">
        <v>885</v>
      </c>
      <c r="B100" s="106" t="s">
        <v>886</v>
      </c>
      <c r="C100" s="102">
        <f>C101</f>
        <v>170</v>
      </c>
      <c r="D100" s="102">
        <f>D101</f>
        <v>1822</v>
      </c>
      <c r="E100" s="99">
        <f t="shared" si="3"/>
        <v>-1652</v>
      </c>
      <c r="F100" s="114" t="s">
        <v>887</v>
      </c>
    </row>
    <row r="101" spans="1:6" ht="45" x14ac:dyDescent="0.2">
      <c r="A101" s="108" t="s">
        <v>888</v>
      </c>
      <c r="B101" s="111" t="s">
        <v>889</v>
      </c>
      <c r="C101" s="102">
        <v>170</v>
      </c>
      <c r="D101" s="102">
        <v>1822</v>
      </c>
      <c r="E101" s="99">
        <f t="shared" si="3"/>
        <v>-1652</v>
      </c>
      <c r="F101" s="114" t="s">
        <v>887</v>
      </c>
    </row>
    <row r="102" spans="1:6" ht="15.75" x14ac:dyDescent="0.25">
      <c r="A102" s="103" t="s">
        <v>890</v>
      </c>
      <c r="B102" s="94" t="s">
        <v>891</v>
      </c>
      <c r="C102" s="110">
        <f>C103</f>
        <v>7944</v>
      </c>
      <c r="D102" s="110">
        <f>D103</f>
        <v>152.4</v>
      </c>
      <c r="E102" s="91">
        <f t="shared" si="3"/>
        <v>7791.6</v>
      </c>
      <c r="F102" s="91">
        <f t="shared" si="4"/>
        <v>1.9184290030211482</v>
      </c>
    </row>
    <row r="103" spans="1:6" ht="15" x14ac:dyDescent="0.2">
      <c r="A103" s="105" t="s">
        <v>890</v>
      </c>
      <c r="B103" s="106" t="s">
        <v>892</v>
      </c>
      <c r="C103" s="102">
        <f>C104</f>
        <v>7944</v>
      </c>
      <c r="D103" s="102">
        <f>D104</f>
        <v>152.4</v>
      </c>
      <c r="E103" s="99">
        <f t="shared" si="3"/>
        <v>7791.6</v>
      </c>
      <c r="F103" s="99">
        <f t="shared" si="4"/>
        <v>1.9184290030211482</v>
      </c>
    </row>
    <row r="104" spans="1:6" ht="17.45" customHeight="1" x14ac:dyDescent="0.2">
      <c r="A104" s="115" t="s">
        <v>893</v>
      </c>
      <c r="B104" s="111" t="s">
        <v>894</v>
      </c>
      <c r="C104" s="102">
        <f>C106+C108</f>
        <v>7944</v>
      </c>
      <c r="D104" s="102">
        <f>D106+D108+D107</f>
        <v>152.4</v>
      </c>
      <c r="E104" s="99">
        <f t="shared" si="3"/>
        <v>7791.6</v>
      </c>
      <c r="F104" s="99">
        <f t="shared" si="4"/>
        <v>1.9184290030211482</v>
      </c>
    </row>
    <row r="105" spans="1:6" ht="15" x14ac:dyDescent="0.2">
      <c r="A105" s="115" t="s">
        <v>819</v>
      </c>
      <c r="B105" s="111"/>
      <c r="C105" s="102"/>
      <c r="D105" s="102"/>
      <c r="E105" s="99">
        <f t="shared" si="3"/>
        <v>0</v>
      </c>
      <c r="F105" s="99"/>
    </row>
    <row r="106" spans="1:6" ht="60" x14ac:dyDescent="0.2">
      <c r="A106" s="105" t="s">
        <v>895</v>
      </c>
      <c r="B106" s="111" t="s">
        <v>896</v>
      </c>
      <c r="C106" s="102">
        <v>7500</v>
      </c>
      <c r="D106" s="102">
        <v>0</v>
      </c>
      <c r="E106" s="99">
        <f t="shared" si="3"/>
        <v>7500</v>
      </c>
      <c r="F106" s="99">
        <f t="shared" si="4"/>
        <v>0</v>
      </c>
    </row>
    <row r="107" spans="1:6" ht="30" x14ac:dyDescent="0.2">
      <c r="A107" s="105" t="s">
        <v>897</v>
      </c>
      <c r="B107" s="111" t="s">
        <v>898</v>
      </c>
      <c r="C107" s="102">
        <v>0</v>
      </c>
      <c r="D107" s="102">
        <v>53.9</v>
      </c>
      <c r="E107" s="99">
        <f t="shared" si="3"/>
        <v>-53.9</v>
      </c>
      <c r="F107" s="99"/>
    </row>
    <row r="108" spans="1:6" ht="33" customHeight="1" x14ac:dyDescent="0.2">
      <c r="A108" s="115" t="s">
        <v>899</v>
      </c>
      <c r="B108" s="111" t="s">
        <v>900</v>
      </c>
      <c r="C108" s="102">
        <v>444</v>
      </c>
      <c r="D108" s="102">
        <v>98.5</v>
      </c>
      <c r="E108" s="99">
        <f t="shared" si="3"/>
        <v>345.5</v>
      </c>
      <c r="F108" s="99">
        <f t="shared" si="4"/>
        <v>22.184684684684687</v>
      </c>
    </row>
    <row r="109" spans="1:6" ht="15.75" x14ac:dyDescent="0.25">
      <c r="A109" s="103" t="s">
        <v>901</v>
      </c>
      <c r="B109" s="94" t="s">
        <v>902</v>
      </c>
      <c r="C109" s="95">
        <f>C110</f>
        <v>1095918.1000000001</v>
      </c>
      <c r="D109" s="95">
        <f>D110+D183+D186</f>
        <v>161251.9</v>
      </c>
      <c r="E109" s="91">
        <f t="shared" si="3"/>
        <v>934666.20000000007</v>
      </c>
      <c r="F109" s="91">
        <f t="shared" si="4"/>
        <v>14.713864110830906</v>
      </c>
    </row>
    <row r="110" spans="1:6" ht="47.25" x14ac:dyDescent="0.25">
      <c r="A110" s="103" t="s">
        <v>903</v>
      </c>
      <c r="B110" s="94" t="s">
        <v>904</v>
      </c>
      <c r="C110" s="95">
        <f>C111+C132+C114</f>
        <v>1095918.1000000001</v>
      </c>
      <c r="D110" s="95">
        <f>D111+D132+D114</f>
        <v>213312.4</v>
      </c>
      <c r="E110" s="91">
        <f t="shared" si="3"/>
        <v>882605.70000000007</v>
      </c>
      <c r="F110" s="91">
        <f t="shared" si="4"/>
        <v>19.464264711021741</v>
      </c>
    </row>
    <row r="111" spans="1:6" ht="31.5" x14ac:dyDescent="0.25">
      <c r="A111" s="116" t="s">
        <v>905</v>
      </c>
      <c r="B111" s="89" t="s">
        <v>906</v>
      </c>
      <c r="C111" s="95">
        <f>C112</f>
        <v>29061</v>
      </c>
      <c r="D111" s="95">
        <f>D112</f>
        <v>25265.200000000001</v>
      </c>
      <c r="E111" s="91">
        <f t="shared" si="3"/>
        <v>3795.7999999999993</v>
      </c>
      <c r="F111" s="91">
        <f t="shared" si="4"/>
        <v>86.938508654210111</v>
      </c>
    </row>
    <row r="112" spans="1:6" ht="30" x14ac:dyDescent="0.2">
      <c r="A112" s="108" t="s">
        <v>907</v>
      </c>
      <c r="B112" s="97" t="s">
        <v>908</v>
      </c>
      <c r="C112" s="98">
        <f>C113</f>
        <v>29061</v>
      </c>
      <c r="D112" s="98">
        <f>D113</f>
        <v>25265.200000000001</v>
      </c>
      <c r="E112" s="99">
        <f t="shared" si="3"/>
        <v>3795.7999999999993</v>
      </c>
      <c r="F112" s="99">
        <f t="shared" si="4"/>
        <v>86.938508654210111</v>
      </c>
    </row>
    <row r="113" spans="1:6" s="100" customFormat="1" ht="30" x14ac:dyDescent="0.2">
      <c r="A113" s="108" t="s">
        <v>909</v>
      </c>
      <c r="B113" s="97" t="s">
        <v>910</v>
      </c>
      <c r="C113" s="98">
        <v>29061</v>
      </c>
      <c r="D113" s="98">
        <v>25265.200000000001</v>
      </c>
      <c r="E113" s="99">
        <f t="shared" si="3"/>
        <v>3795.7999999999993</v>
      </c>
      <c r="F113" s="99">
        <f t="shared" si="4"/>
        <v>86.938508654210111</v>
      </c>
    </row>
    <row r="114" spans="1:6" s="100" customFormat="1" ht="47.25" x14ac:dyDescent="0.25">
      <c r="A114" s="116" t="s">
        <v>911</v>
      </c>
      <c r="B114" s="89" t="s">
        <v>912</v>
      </c>
      <c r="C114" s="104">
        <f>C115+C117+C121+C119</f>
        <v>268356.09999999998</v>
      </c>
      <c r="D114" s="104">
        <f>D115+D117+D121+D119</f>
        <v>2045</v>
      </c>
      <c r="E114" s="91">
        <f t="shared" si="3"/>
        <v>266311.09999999998</v>
      </c>
      <c r="F114" s="91">
        <f t="shared" si="4"/>
        <v>0.76204714556516517</v>
      </c>
    </row>
    <row r="115" spans="1:6" s="100" customFormat="1" ht="105" x14ac:dyDescent="0.2">
      <c r="A115" s="108" t="s">
        <v>913</v>
      </c>
      <c r="B115" s="97" t="s">
        <v>914</v>
      </c>
      <c r="C115" s="98">
        <f>C116</f>
        <v>19771</v>
      </c>
      <c r="D115" s="98">
        <f>D116</f>
        <v>0</v>
      </c>
      <c r="E115" s="99">
        <f t="shared" si="3"/>
        <v>19771</v>
      </c>
      <c r="F115" s="99">
        <f t="shared" si="4"/>
        <v>0</v>
      </c>
    </row>
    <row r="116" spans="1:6" s="100" customFormat="1" ht="135" x14ac:dyDescent="0.2">
      <c r="A116" s="108" t="s">
        <v>915</v>
      </c>
      <c r="B116" s="97" t="s">
        <v>916</v>
      </c>
      <c r="C116" s="117">
        <f>19691+80</f>
        <v>19771</v>
      </c>
      <c r="D116" s="98">
        <v>0</v>
      </c>
      <c r="E116" s="99">
        <f t="shared" si="3"/>
        <v>19771</v>
      </c>
      <c r="F116" s="99">
        <f t="shared" si="4"/>
        <v>0</v>
      </c>
    </row>
    <row r="117" spans="1:6" s="100" customFormat="1" ht="120" x14ac:dyDescent="0.2">
      <c r="A117" s="108" t="s">
        <v>917</v>
      </c>
      <c r="B117" s="97" t="s">
        <v>918</v>
      </c>
      <c r="C117" s="98">
        <f>C118</f>
        <v>24701.8</v>
      </c>
      <c r="D117" s="98">
        <f>D118</f>
        <v>0</v>
      </c>
      <c r="E117" s="99">
        <f t="shared" si="3"/>
        <v>24701.8</v>
      </c>
      <c r="F117" s="99">
        <f t="shared" si="4"/>
        <v>0</v>
      </c>
    </row>
    <row r="118" spans="1:6" s="100" customFormat="1" ht="135" x14ac:dyDescent="0.2">
      <c r="A118" s="108" t="s">
        <v>919</v>
      </c>
      <c r="B118" s="97" t="s">
        <v>920</v>
      </c>
      <c r="C118" s="98">
        <v>24701.8</v>
      </c>
      <c r="D118" s="98">
        <v>0</v>
      </c>
      <c r="E118" s="99">
        <f t="shared" si="3"/>
        <v>24701.8</v>
      </c>
      <c r="F118" s="99">
        <f t="shared" si="4"/>
        <v>0</v>
      </c>
    </row>
    <row r="119" spans="1:6" s="100" customFormat="1" ht="75" x14ac:dyDescent="0.2">
      <c r="A119" s="118" t="s">
        <v>921</v>
      </c>
      <c r="B119" s="119" t="s">
        <v>922</v>
      </c>
      <c r="C119" s="117">
        <f>C120</f>
        <v>3650.1</v>
      </c>
      <c r="D119" s="98">
        <f>D120</f>
        <v>0</v>
      </c>
      <c r="E119" s="99">
        <f t="shared" si="3"/>
        <v>3650.1</v>
      </c>
      <c r="F119" s="99">
        <f t="shared" si="4"/>
        <v>0</v>
      </c>
    </row>
    <row r="120" spans="1:6" s="100" customFormat="1" ht="90" x14ac:dyDescent="0.2">
      <c r="A120" s="118" t="s">
        <v>923</v>
      </c>
      <c r="B120" s="119" t="s">
        <v>924</v>
      </c>
      <c r="C120" s="117">
        <v>3650.1</v>
      </c>
      <c r="D120" s="98">
        <v>0</v>
      </c>
      <c r="E120" s="99">
        <f t="shared" si="3"/>
        <v>3650.1</v>
      </c>
      <c r="F120" s="99">
        <f t="shared" si="4"/>
        <v>0</v>
      </c>
    </row>
    <row r="121" spans="1:6" s="100" customFormat="1" ht="15" x14ac:dyDescent="0.2">
      <c r="A121" s="101" t="s">
        <v>925</v>
      </c>
      <c r="B121" s="97" t="s">
        <v>926</v>
      </c>
      <c r="C121" s="98">
        <f>C123+C124+C125+C126+C127+C128+C129+C130+C131</f>
        <v>220233.2</v>
      </c>
      <c r="D121" s="98">
        <f>D123+D124+D125+D126+D127+D128+D129+D130+D131</f>
        <v>2045</v>
      </c>
      <c r="E121" s="99">
        <f t="shared" si="3"/>
        <v>218188.2</v>
      </c>
      <c r="F121" s="99">
        <f t="shared" si="4"/>
        <v>0.92856117969497776</v>
      </c>
    </row>
    <row r="122" spans="1:6" s="100" customFormat="1" ht="15" x14ac:dyDescent="0.2">
      <c r="A122" s="108" t="s">
        <v>819</v>
      </c>
      <c r="B122" s="97"/>
      <c r="C122" s="98"/>
      <c r="D122" s="98"/>
      <c r="E122" s="99"/>
      <c r="F122" s="99"/>
    </row>
    <row r="123" spans="1:6" s="100" customFormat="1" ht="45" x14ac:dyDescent="0.2">
      <c r="A123" s="108" t="s">
        <v>927</v>
      </c>
      <c r="B123" s="97" t="s">
        <v>926</v>
      </c>
      <c r="C123" s="98">
        <v>2983</v>
      </c>
      <c r="D123" s="98">
        <v>0</v>
      </c>
      <c r="E123" s="99">
        <f t="shared" si="3"/>
        <v>2983</v>
      </c>
      <c r="F123" s="99">
        <f t="shared" si="4"/>
        <v>0</v>
      </c>
    </row>
    <row r="124" spans="1:6" s="100" customFormat="1" ht="45" x14ac:dyDescent="0.2">
      <c r="A124" s="108" t="s">
        <v>928</v>
      </c>
      <c r="B124" s="97" t="s">
        <v>926</v>
      </c>
      <c r="C124" s="98">
        <v>21900</v>
      </c>
      <c r="D124" s="98">
        <v>0</v>
      </c>
      <c r="E124" s="99">
        <f t="shared" si="3"/>
        <v>21900</v>
      </c>
      <c r="F124" s="99">
        <f t="shared" si="4"/>
        <v>0</v>
      </c>
    </row>
    <row r="125" spans="1:6" s="100" customFormat="1" ht="45" x14ac:dyDescent="0.2">
      <c r="A125" s="108" t="s">
        <v>929</v>
      </c>
      <c r="B125" s="97" t="s">
        <v>926</v>
      </c>
      <c r="C125" s="98">
        <v>164027.20000000001</v>
      </c>
      <c r="D125" s="98">
        <v>0</v>
      </c>
      <c r="E125" s="99">
        <f t="shared" si="3"/>
        <v>164027.20000000001</v>
      </c>
      <c r="F125" s="99">
        <f t="shared" si="4"/>
        <v>0</v>
      </c>
    </row>
    <row r="126" spans="1:6" s="100" customFormat="1" ht="30" x14ac:dyDescent="0.2">
      <c r="A126" s="108" t="s">
        <v>930</v>
      </c>
      <c r="B126" s="97" t="s">
        <v>926</v>
      </c>
      <c r="C126" s="98">
        <v>3047</v>
      </c>
      <c r="D126" s="98">
        <v>0</v>
      </c>
      <c r="E126" s="99">
        <f t="shared" si="3"/>
        <v>3047</v>
      </c>
      <c r="F126" s="99">
        <f t="shared" si="4"/>
        <v>0</v>
      </c>
    </row>
    <row r="127" spans="1:6" s="100" customFormat="1" ht="60" x14ac:dyDescent="0.2">
      <c r="A127" s="108" t="s">
        <v>931</v>
      </c>
      <c r="B127" s="97" t="s">
        <v>926</v>
      </c>
      <c r="C127" s="98">
        <v>2709</v>
      </c>
      <c r="D127" s="98">
        <v>0</v>
      </c>
      <c r="E127" s="99">
        <f t="shared" si="3"/>
        <v>2709</v>
      </c>
      <c r="F127" s="99">
        <f t="shared" si="4"/>
        <v>0</v>
      </c>
    </row>
    <row r="128" spans="1:6" s="100" customFormat="1" ht="105" x14ac:dyDescent="0.2">
      <c r="A128" s="118" t="s">
        <v>932</v>
      </c>
      <c r="B128" s="119" t="s">
        <v>926</v>
      </c>
      <c r="C128" s="117">
        <f>3184-1904</f>
        <v>1280</v>
      </c>
      <c r="D128" s="98">
        <v>0</v>
      </c>
      <c r="E128" s="99">
        <f t="shared" si="3"/>
        <v>1280</v>
      </c>
      <c r="F128" s="99">
        <f t="shared" si="4"/>
        <v>0</v>
      </c>
    </row>
    <row r="129" spans="1:6" s="100" customFormat="1" ht="75" x14ac:dyDescent="0.2">
      <c r="A129" s="118" t="s">
        <v>933</v>
      </c>
      <c r="B129" s="119" t="s">
        <v>926</v>
      </c>
      <c r="C129" s="117">
        <v>5040</v>
      </c>
      <c r="D129" s="98">
        <v>0</v>
      </c>
      <c r="E129" s="99">
        <f t="shared" si="3"/>
        <v>5040</v>
      </c>
      <c r="F129" s="99">
        <f t="shared" si="4"/>
        <v>0</v>
      </c>
    </row>
    <row r="130" spans="1:6" s="100" customFormat="1" ht="30" x14ac:dyDescent="0.2">
      <c r="A130" s="118" t="s">
        <v>934</v>
      </c>
      <c r="B130" s="119" t="s">
        <v>926</v>
      </c>
      <c r="C130" s="117">
        <v>17202</v>
      </c>
      <c r="D130" s="98">
        <v>0</v>
      </c>
      <c r="E130" s="99">
        <f t="shared" si="3"/>
        <v>17202</v>
      </c>
      <c r="F130" s="99">
        <f t="shared" si="4"/>
        <v>0</v>
      </c>
    </row>
    <row r="131" spans="1:6" s="100" customFormat="1" ht="111" customHeight="1" x14ac:dyDescent="0.2">
      <c r="A131" s="118" t="s">
        <v>935</v>
      </c>
      <c r="B131" s="119" t="s">
        <v>926</v>
      </c>
      <c r="C131" s="117">
        <v>2045</v>
      </c>
      <c r="D131" s="98">
        <v>2045</v>
      </c>
      <c r="E131" s="99">
        <f t="shared" si="3"/>
        <v>0</v>
      </c>
      <c r="F131" s="99">
        <f t="shared" si="4"/>
        <v>100</v>
      </c>
    </row>
    <row r="132" spans="1:6" ht="31.5" x14ac:dyDescent="0.25">
      <c r="A132" s="116" t="s">
        <v>936</v>
      </c>
      <c r="B132" s="89" t="s">
        <v>937</v>
      </c>
      <c r="C132" s="104">
        <f>C135+C168+C140+C133+C158+C164+C166</f>
        <v>798501</v>
      </c>
      <c r="D132" s="104">
        <f>D135+D168+D140+D133+D158+D164+D166</f>
        <v>186002.19999999998</v>
      </c>
      <c r="E132" s="91">
        <f t="shared" si="3"/>
        <v>612498.80000000005</v>
      </c>
      <c r="F132" s="91">
        <f t="shared" si="4"/>
        <v>23.29392198632187</v>
      </c>
    </row>
    <row r="133" spans="1:6" ht="45" x14ac:dyDescent="0.2">
      <c r="A133" s="101" t="s">
        <v>938</v>
      </c>
      <c r="B133" s="97" t="s">
        <v>939</v>
      </c>
      <c r="C133" s="98">
        <f>C134</f>
        <v>3914</v>
      </c>
      <c r="D133" s="98">
        <f>D134</f>
        <v>901</v>
      </c>
      <c r="E133" s="99">
        <f t="shared" si="3"/>
        <v>3013</v>
      </c>
      <c r="F133" s="99">
        <f t="shared" si="4"/>
        <v>23.019928461931528</v>
      </c>
    </row>
    <row r="134" spans="1:6" s="100" customFormat="1" ht="45" x14ac:dyDescent="0.2">
      <c r="A134" s="108" t="s">
        <v>940</v>
      </c>
      <c r="B134" s="97" t="s">
        <v>941</v>
      </c>
      <c r="C134" s="98">
        <v>3914</v>
      </c>
      <c r="D134" s="98">
        <v>901</v>
      </c>
      <c r="E134" s="99">
        <f t="shared" si="3"/>
        <v>3013</v>
      </c>
      <c r="F134" s="99">
        <f t="shared" si="4"/>
        <v>23.019928461931528</v>
      </c>
    </row>
    <row r="135" spans="1:6" ht="60" x14ac:dyDescent="0.2">
      <c r="A135" s="101" t="s">
        <v>942</v>
      </c>
      <c r="B135" s="97" t="s">
        <v>943</v>
      </c>
      <c r="C135" s="98">
        <f>C136</f>
        <v>18926</v>
      </c>
      <c r="D135" s="98">
        <f>D136</f>
        <v>5054.8</v>
      </c>
      <c r="E135" s="99">
        <f t="shared" si="3"/>
        <v>13871.2</v>
      </c>
      <c r="F135" s="99">
        <f t="shared" si="4"/>
        <v>26.708232061714043</v>
      </c>
    </row>
    <row r="136" spans="1:6" ht="45" x14ac:dyDescent="0.2">
      <c r="A136" s="108" t="s">
        <v>944</v>
      </c>
      <c r="B136" s="97" t="s">
        <v>943</v>
      </c>
      <c r="C136" s="98">
        <f>C138+C139</f>
        <v>18926</v>
      </c>
      <c r="D136" s="98">
        <f>D138+D139</f>
        <v>5054.8</v>
      </c>
      <c r="E136" s="99">
        <f t="shared" si="3"/>
        <v>13871.2</v>
      </c>
      <c r="F136" s="99">
        <f t="shared" si="4"/>
        <v>26.708232061714043</v>
      </c>
    </row>
    <row r="137" spans="1:6" ht="15" x14ac:dyDescent="0.2">
      <c r="A137" s="108" t="s">
        <v>945</v>
      </c>
      <c r="B137" s="97"/>
      <c r="C137" s="98"/>
      <c r="D137" s="98"/>
      <c r="E137" s="99"/>
      <c r="F137" s="99"/>
    </row>
    <row r="138" spans="1:6" ht="30" x14ac:dyDescent="0.2">
      <c r="A138" s="120" t="s">
        <v>946</v>
      </c>
      <c r="B138" s="97" t="s">
        <v>943</v>
      </c>
      <c r="C138" s="98">
        <v>17094</v>
      </c>
      <c r="D138" s="98">
        <v>4598.8</v>
      </c>
      <c r="E138" s="99">
        <f t="shared" si="3"/>
        <v>12495.2</v>
      </c>
      <c r="F138" s="99">
        <f t="shared" si="4"/>
        <v>26.903006903006904</v>
      </c>
    </row>
    <row r="139" spans="1:6" ht="45" x14ac:dyDescent="0.2">
      <c r="A139" s="120" t="s">
        <v>947</v>
      </c>
      <c r="B139" s="97" t="s">
        <v>943</v>
      </c>
      <c r="C139" s="98">
        <v>1832</v>
      </c>
      <c r="D139" s="98">
        <v>456</v>
      </c>
      <c r="E139" s="99">
        <f t="shared" si="3"/>
        <v>1376</v>
      </c>
      <c r="F139" s="99">
        <f t="shared" si="4"/>
        <v>24.890829694323145</v>
      </c>
    </row>
    <row r="140" spans="1:6" ht="45" x14ac:dyDescent="0.2">
      <c r="A140" s="101" t="s">
        <v>948</v>
      </c>
      <c r="B140" s="97" t="s">
        <v>949</v>
      </c>
      <c r="C140" s="98">
        <f>C141</f>
        <v>56026</v>
      </c>
      <c r="D140" s="98">
        <f>D141</f>
        <v>9102.5</v>
      </c>
      <c r="E140" s="99">
        <f t="shared" si="3"/>
        <v>46923.5</v>
      </c>
      <c r="F140" s="99">
        <f t="shared" si="4"/>
        <v>16.24692107235926</v>
      </c>
    </row>
    <row r="141" spans="1:6" ht="45" x14ac:dyDescent="0.2">
      <c r="A141" s="108" t="s">
        <v>950</v>
      </c>
      <c r="B141" s="97" t="s">
        <v>951</v>
      </c>
      <c r="C141" s="98">
        <f>C144+C146+C143+C145+C147+C148+C154+C155+C156+C157</f>
        <v>56026</v>
      </c>
      <c r="D141" s="98">
        <f>D144+D146+D143+D145+D147+D148+D154+D155+D156+D157</f>
        <v>9102.5</v>
      </c>
      <c r="E141" s="99">
        <f t="shared" si="3"/>
        <v>46923.5</v>
      </c>
      <c r="F141" s="99">
        <f t="shared" si="4"/>
        <v>16.24692107235926</v>
      </c>
    </row>
    <row r="142" spans="1:6" ht="15" x14ac:dyDescent="0.2">
      <c r="A142" s="108" t="s">
        <v>819</v>
      </c>
      <c r="B142" s="97"/>
      <c r="C142" s="98"/>
      <c r="D142" s="98"/>
      <c r="E142" s="99"/>
      <c r="F142" s="99"/>
    </row>
    <row r="143" spans="1:6" ht="105" x14ac:dyDescent="0.2">
      <c r="A143" s="101" t="s">
        <v>952</v>
      </c>
      <c r="B143" s="97" t="s">
        <v>951</v>
      </c>
      <c r="C143" s="98">
        <v>30835</v>
      </c>
      <c r="D143" s="98">
        <v>2909.5</v>
      </c>
      <c r="E143" s="99">
        <f t="shared" ref="E143:E193" si="5">C143-D143</f>
        <v>27925.5</v>
      </c>
      <c r="F143" s="99">
        <f t="shared" ref="F143:F193" si="6">D143/C143*100</f>
        <v>9.4357061780444305</v>
      </c>
    </row>
    <row r="144" spans="1:6" ht="120" x14ac:dyDescent="0.2">
      <c r="A144" s="101" t="s">
        <v>953</v>
      </c>
      <c r="B144" s="97" t="s">
        <v>951</v>
      </c>
      <c r="C144" s="98">
        <v>750</v>
      </c>
      <c r="D144" s="98">
        <v>195</v>
      </c>
      <c r="E144" s="99">
        <f t="shared" si="5"/>
        <v>555</v>
      </c>
      <c r="F144" s="99">
        <f t="shared" si="6"/>
        <v>26</v>
      </c>
    </row>
    <row r="145" spans="1:6" ht="75" x14ac:dyDescent="0.2">
      <c r="A145" s="101" t="s">
        <v>954</v>
      </c>
      <c r="B145" s="97" t="s">
        <v>951</v>
      </c>
      <c r="C145" s="98">
        <v>2010</v>
      </c>
      <c r="D145" s="98">
        <v>503.5</v>
      </c>
      <c r="E145" s="99">
        <f t="shared" si="5"/>
        <v>1506.5</v>
      </c>
      <c r="F145" s="99">
        <f t="shared" si="6"/>
        <v>25.049751243781092</v>
      </c>
    </row>
    <row r="146" spans="1:6" ht="90" x14ac:dyDescent="0.2">
      <c r="A146" s="101" t="s">
        <v>955</v>
      </c>
      <c r="B146" s="97" t="s">
        <v>951</v>
      </c>
      <c r="C146" s="98">
        <v>148</v>
      </c>
      <c r="D146" s="98">
        <v>2.4</v>
      </c>
      <c r="E146" s="99">
        <f t="shared" si="5"/>
        <v>145.6</v>
      </c>
      <c r="F146" s="99">
        <f t="shared" si="6"/>
        <v>1.6216216216216217</v>
      </c>
    </row>
    <row r="147" spans="1:6" ht="75" x14ac:dyDescent="0.2">
      <c r="A147" s="101" t="s">
        <v>956</v>
      </c>
      <c r="B147" s="97" t="s">
        <v>951</v>
      </c>
      <c r="C147" s="98">
        <v>13972</v>
      </c>
      <c r="D147" s="98">
        <v>2383.9</v>
      </c>
      <c r="E147" s="99">
        <f t="shared" si="5"/>
        <v>11588.1</v>
      </c>
      <c r="F147" s="99">
        <f t="shared" si="6"/>
        <v>17.061981105067279</v>
      </c>
    </row>
    <row r="148" spans="1:6" s="100" customFormat="1" ht="164.25" customHeight="1" x14ac:dyDescent="0.2">
      <c r="A148" s="101" t="s">
        <v>957</v>
      </c>
      <c r="B148" s="97" t="s">
        <v>951</v>
      </c>
      <c r="C148" s="98">
        <f>C150+C151+C152+C153</f>
        <v>4131</v>
      </c>
      <c r="D148" s="98">
        <f>D150+D151+D152+D153</f>
        <v>820.2</v>
      </c>
      <c r="E148" s="99">
        <f t="shared" si="5"/>
        <v>3310.8</v>
      </c>
      <c r="F148" s="99">
        <f t="shared" si="6"/>
        <v>19.854756717501818</v>
      </c>
    </row>
    <row r="149" spans="1:6" s="100" customFormat="1" ht="15" x14ac:dyDescent="0.2">
      <c r="A149" s="101" t="s">
        <v>958</v>
      </c>
      <c r="B149" s="97"/>
      <c r="C149" s="98"/>
      <c r="D149" s="98"/>
      <c r="E149" s="99"/>
      <c r="F149" s="99"/>
    </row>
    <row r="150" spans="1:6" s="100" customFormat="1" ht="15" x14ac:dyDescent="0.2">
      <c r="A150" s="101" t="s">
        <v>959</v>
      </c>
      <c r="B150" s="97" t="s">
        <v>951</v>
      </c>
      <c r="C150" s="98">
        <v>3026</v>
      </c>
      <c r="D150" s="98">
        <v>608.70000000000005</v>
      </c>
      <c r="E150" s="99">
        <f t="shared" si="5"/>
        <v>2417.3000000000002</v>
      </c>
      <c r="F150" s="99">
        <f t="shared" si="6"/>
        <v>20.115664243225382</v>
      </c>
    </row>
    <row r="151" spans="1:6" s="100" customFormat="1" ht="30" x14ac:dyDescent="0.2">
      <c r="A151" s="101" t="s">
        <v>960</v>
      </c>
      <c r="B151" s="97" t="s">
        <v>951</v>
      </c>
      <c r="C151" s="98">
        <v>430</v>
      </c>
      <c r="D151" s="98">
        <v>88.7</v>
      </c>
      <c r="E151" s="99">
        <f t="shared" si="5"/>
        <v>341.3</v>
      </c>
      <c r="F151" s="99">
        <f t="shared" si="6"/>
        <v>20.627906976744185</v>
      </c>
    </row>
    <row r="152" spans="1:6" s="100" customFormat="1" ht="15" x14ac:dyDescent="0.2">
      <c r="A152" s="101" t="s">
        <v>961</v>
      </c>
      <c r="B152" s="97" t="s">
        <v>951</v>
      </c>
      <c r="C152" s="98">
        <v>596</v>
      </c>
      <c r="D152" s="98">
        <v>122.8</v>
      </c>
      <c r="E152" s="99">
        <f t="shared" si="5"/>
        <v>473.2</v>
      </c>
      <c r="F152" s="99">
        <f t="shared" si="6"/>
        <v>20.604026845637584</v>
      </c>
    </row>
    <row r="153" spans="1:6" s="100" customFormat="1" ht="30" x14ac:dyDescent="0.2">
      <c r="A153" s="101" t="s">
        <v>962</v>
      </c>
      <c r="B153" s="97" t="s">
        <v>951</v>
      </c>
      <c r="C153" s="98">
        <v>79</v>
      </c>
      <c r="D153" s="98">
        <v>0</v>
      </c>
      <c r="E153" s="99">
        <f t="shared" si="5"/>
        <v>79</v>
      </c>
      <c r="F153" s="99">
        <f t="shared" si="6"/>
        <v>0</v>
      </c>
    </row>
    <row r="154" spans="1:6" s="100" customFormat="1" ht="105" x14ac:dyDescent="0.2">
      <c r="A154" s="101" t="s">
        <v>963</v>
      </c>
      <c r="B154" s="97" t="s">
        <v>951</v>
      </c>
      <c r="C154" s="98">
        <v>874</v>
      </c>
      <c r="D154" s="98">
        <v>0</v>
      </c>
      <c r="E154" s="99">
        <f t="shared" si="5"/>
        <v>874</v>
      </c>
      <c r="F154" s="99">
        <f t="shared" si="6"/>
        <v>0</v>
      </c>
    </row>
    <row r="155" spans="1:6" s="100" customFormat="1" ht="45.75" customHeight="1" x14ac:dyDescent="0.2">
      <c r="A155" s="101" t="s">
        <v>964</v>
      </c>
      <c r="B155" s="97" t="s">
        <v>951</v>
      </c>
      <c r="C155" s="98">
        <v>1748</v>
      </c>
      <c r="D155" s="98">
        <v>1748</v>
      </c>
      <c r="E155" s="99">
        <f t="shared" si="5"/>
        <v>0</v>
      </c>
      <c r="F155" s="99">
        <f t="shared" si="6"/>
        <v>100</v>
      </c>
    </row>
    <row r="156" spans="1:6" s="100" customFormat="1" ht="60.75" customHeight="1" x14ac:dyDescent="0.2">
      <c r="A156" s="121" t="s">
        <v>965</v>
      </c>
      <c r="B156" s="119" t="s">
        <v>951</v>
      </c>
      <c r="C156" s="117">
        <v>1018</v>
      </c>
      <c r="D156" s="98">
        <v>0</v>
      </c>
      <c r="E156" s="99">
        <f t="shared" si="5"/>
        <v>1018</v>
      </c>
      <c r="F156" s="99">
        <f t="shared" si="6"/>
        <v>0</v>
      </c>
    </row>
    <row r="157" spans="1:6" s="100" customFormat="1" ht="64.5" customHeight="1" x14ac:dyDescent="0.2">
      <c r="A157" s="121" t="s">
        <v>966</v>
      </c>
      <c r="B157" s="119" t="s">
        <v>951</v>
      </c>
      <c r="C157" s="117">
        <v>540</v>
      </c>
      <c r="D157" s="98">
        <v>540</v>
      </c>
      <c r="E157" s="99">
        <f t="shared" si="5"/>
        <v>0</v>
      </c>
      <c r="F157" s="99">
        <f t="shared" si="6"/>
        <v>100</v>
      </c>
    </row>
    <row r="158" spans="1:6" s="100" customFormat="1" ht="90" x14ac:dyDescent="0.2">
      <c r="A158" s="101" t="s">
        <v>967</v>
      </c>
      <c r="B158" s="111" t="s">
        <v>968</v>
      </c>
      <c r="C158" s="98">
        <f>C159</f>
        <v>25556</v>
      </c>
      <c r="D158" s="98">
        <f>D159</f>
        <v>5715.0999999999995</v>
      </c>
      <c r="E158" s="99">
        <f t="shared" si="5"/>
        <v>19840.900000000001</v>
      </c>
      <c r="F158" s="99">
        <f t="shared" si="6"/>
        <v>22.363045860071999</v>
      </c>
    </row>
    <row r="159" spans="1:6" s="100" customFormat="1" ht="107.25" customHeight="1" x14ac:dyDescent="0.2">
      <c r="A159" s="101" t="s">
        <v>969</v>
      </c>
      <c r="B159" s="111" t="s">
        <v>970</v>
      </c>
      <c r="C159" s="98">
        <f>C161+C163+C162</f>
        <v>25556</v>
      </c>
      <c r="D159" s="98">
        <f>D161+D163+D162</f>
        <v>5715.0999999999995</v>
      </c>
      <c r="E159" s="99">
        <f t="shared" si="5"/>
        <v>19840.900000000001</v>
      </c>
      <c r="F159" s="99">
        <f t="shared" si="6"/>
        <v>22.363045860071999</v>
      </c>
    </row>
    <row r="160" spans="1:6" s="100" customFormat="1" ht="15" x14ac:dyDescent="0.2">
      <c r="A160" s="108" t="s">
        <v>958</v>
      </c>
      <c r="B160" s="111"/>
      <c r="C160" s="98"/>
      <c r="D160" s="98"/>
      <c r="E160" s="99"/>
      <c r="F160" s="99"/>
    </row>
    <row r="161" spans="1:6" s="100" customFormat="1" ht="95.25" customHeight="1" x14ac:dyDescent="0.2">
      <c r="A161" s="122" t="s">
        <v>971</v>
      </c>
      <c r="B161" s="111" t="s">
        <v>970</v>
      </c>
      <c r="C161" s="98">
        <v>24406</v>
      </c>
      <c r="D161" s="98">
        <v>5493.9</v>
      </c>
      <c r="E161" s="99">
        <f t="shared" si="5"/>
        <v>18912.099999999999</v>
      </c>
      <c r="F161" s="99">
        <f t="shared" si="6"/>
        <v>22.510448250430219</v>
      </c>
    </row>
    <row r="162" spans="1:6" ht="110.25" customHeight="1" x14ac:dyDescent="0.2">
      <c r="A162" s="120" t="s">
        <v>972</v>
      </c>
      <c r="B162" s="111" t="s">
        <v>970</v>
      </c>
      <c r="C162" s="98">
        <v>906</v>
      </c>
      <c r="D162" s="98">
        <v>180</v>
      </c>
      <c r="E162" s="99">
        <f t="shared" si="5"/>
        <v>726</v>
      </c>
      <c r="F162" s="99">
        <f t="shared" si="6"/>
        <v>19.867549668874172</v>
      </c>
    </row>
    <row r="163" spans="1:6" ht="111" customHeight="1" x14ac:dyDescent="0.2">
      <c r="A163" s="120" t="s">
        <v>973</v>
      </c>
      <c r="B163" s="111" t="s">
        <v>970</v>
      </c>
      <c r="C163" s="98">
        <v>244</v>
      </c>
      <c r="D163" s="98">
        <v>41.2</v>
      </c>
      <c r="E163" s="99">
        <f t="shared" si="5"/>
        <v>202.8</v>
      </c>
      <c r="F163" s="99">
        <f t="shared" si="6"/>
        <v>16.885245901639344</v>
      </c>
    </row>
    <row r="164" spans="1:6" ht="93" customHeight="1" x14ac:dyDescent="0.2">
      <c r="A164" s="123" t="s">
        <v>974</v>
      </c>
      <c r="B164" s="111" t="s">
        <v>975</v>
      </c>
      <c r="C164" s="98">
        <f>C165</f>
        <v>7433</v>
      </c>
      <c r="D164" s="98">
        <f>D165</f>
        <v>0</v>
      </c>
      <c r="E164" s="99">
        <f t="shared" si="5"/>
        <v>7433</v>
      </c>
      <c r="F164" s="99">
        <f t="shared" si="6"/>
        <v>0</v>
      </c>
    </row>
    <row r="165" spans="1:6" ht="75" customHeight="1" x14ac:dyDescent="0.2">
      <c r="A165" s="121" t="s">
        <v>976</v>
      </c>
      <c r="B165" s="124" t="s">
        <v>977</v>
      </c>
      <c r="C165" s="117">
        <v>7433</v>
      </c>
      <c r="D165" s="98">
        <v>0</v>
      </c>
      <c r="E165" s="99">
        <f t="shared" si="5"/>
        <v>7433</v>
      </c>
      <c r="F165" s="99">
        <f t="shared" si="6"/>
        <v>0</v>
      </c>
    </row>
    <row r="166" spans="1:6" s="100" customFormat="1" ht="45" x14ac:dyDescent="0.2">
      <c r="A166" s="101" t="s">
        <v>978</v>
      </c>
      <c r="B166" s="111" t="s">
        <v>979</v>
      </c>
      <c r="C166" s="98">
        <f>C167</f>
        <v>3735</v>
      </c>
      <c r="D166" s="98">
        <f>D167</f>
        <v>933.8</v>
      </c>
      <c r="E166" s="99">
        <f t="shared" si="5"/>
        <v>2801.2</v>
      </c>
      <c r="F166" s="99">
        <f t="shared" si="6"/>
        <v>25.001338688085674</v>
      </c>
    </row>
    <row r="167" spans="1:6" s="100" customFormat="1" ht="60" x14ac:dyDescent="0.2">
      <c r="A167" s="101" t="s">
        <v>980</v>
      </c>
      <c r="B167" s="111" t="s">
        <v>981</v>
      </c>
      <c r="C167" s="98">
        <v>3735</v>
      </c>
      <c r="D167" s="98">
        <v>933.8</v>
      </c>
      <c r="E167" s="99">
        <f t="shared" si="5"/>
        <v>2801.2</v>
      </c>
      <c r="F167" s="99">
        <f t="shared" si="6"/>
        <v>25.001338688085674</v>
      </c>
    </row>
    <row r="168" spans="1:6" s="100" customFormat="1" ht="15" x14ac:dyDescent="0.2">
      <c r="A168" s="108" t="s">
        <v>982</v>
      </c>
      <c r="B168" s="97" t="s">
        <v>983</v>
      </c>
      <c r="C168" s="98">
        <f>C169</f>
        <v>682911</v>
      </c>
      <c r="D168" s="98">
        <f>D169</f>
        <v>164295</v>
      </c>
      <c r="E168" s="99">
        <f t="shared" si="5"/>
        <v>518616</v>
      </c>
      <c r="F168" s="99">
        <f t="shared" si="6"/>
        <v>24.058039773850474</v>
      </c>
    </row>
    <row r="169" spans="1:6" s="100" customFormat="1" ht="15" x14ac:dyDescent="0.2">
      <c r="A169" s="108" t="s">
        <v>984</v>
      </c>
      <c r="B169" s="111" t="s">
        <v>985</v>
      </c>
      <c r="C169" s="98">
        <f>C171+C177</f>
        <v>682911</v>
      </c>
      <c r="D169" s="98">
        <f>D171+D177</f>
        <v>164295</v>
      </c>
      <c r="E169" s="99">
        <f t="shared" si="5"/>
        <v>518616</v>
      </c>
      <c r="F169" s="99">
        <f t="shared" si="6"/>
        <v>24.058039773850474</v>
      </c>
    </row>
    <row r="170" spans="1:6" ht="15" x14ac:dyDescent="0.2">
      <c r="A170" s="108" t="s">
        <v>819</v>
      </c>
      <c r="B170" s="111"/>
      <c r="C170" s="98"/>
      <c r="D170" s="98"/>
      <c r="E170" s="99"/>
      <c r="F170" s="99"/>
    </row>
    <row r="171" spans="1:6" ht="227.25" customHeight="1" x14ac:dyDescent="0.2">
      <c r="A171" s="101" t="s">
        <v>986</v>
      </c>
      <c r="B171" s="111" t="s">
        <v>985</v>
      </c>
      <c r="C171" s="98">
        <f>C174+C175+C173+C176</f>
        <v>361315</v>
      </c>
      <c r="D171" s="98">
        <f>D174+D175+D173+D176</f>
        <v>88649.4</v>
      </c>
      <c r="E171" s="99">
        <f t="shared" si="5"/>
        <v>272665.59999999998</v>
      </c>
      <c r="F171" s="99">
        <f t="shared" si="6"/>
        <v>24.535211657418042</v>
      </c>
    </row>
    <row r="172" spans="1:6" ht="15" x14ac:dyDescent="0.2">
      <c r="A172" s="101" t="s">
        <v>819</v>
      </c>
      <c r="B172" s="111"/>
      <c r="C172" s="98"/>
      <c r="D172" s="98"/>
      <c r="E172" s="99"/>
      <c r="F172" s="99"/>
    </row>
    <row r="173" spans="1:6" ht="15" x14ac:dyDescent="0.2">
      <c r="A173" s="101" t="s">
        <v>987</v>
      </c>
      <c r="B173" s="111" t="s">
        <v>985</v>
      </c>
      <c r="C173" s="98">
        <v>265381</v>
      </c>
      <c r="D173" s="98">
        <v>74933</v>
      </c>
      <c r="E173" s="99">
        <f t="shared" si="5"/>
        <v>190448</v>
      </c>
      <c r="F173" s="99">
        <f t="shared" si="6"/>
        <v>28.236007852860606</v>
      </c>
    </row>
    <row r="174" spans="1:6" ht="30" x14ac:dyDescent="0.2">
      <c r="A174" s="125" t="s">
        <v>988</v>
      </c>
      <c r="B174" s="111" t="s">
        <v>985</v>
      </c>
      <c r="C174" s="98">
        <v>81991</v>
      </c>
      <c r="D174" s="98">
        <v>13666</v>
      </c>
      <c r="E174" s="99">
        <f t="shared" si="5"/>
        <v>68325</v>
      </c>
      <c r="F174" s="99">
        <f t="shared" si="6"/>
        <v>16.667683038382261</v>
      </c>
    </row>
    <row r="175" spans="1:6" ht="30" x14ac:dyDescent="0.2">
      <c r="A175" s="125" t="s">
        <v>989</v>
      </c>
      <c r="B175" s="111" t="s">
        <v>985</v>
      </c>
      <c r="C175" s="98">
        <v>13528</v>
      </c>
      <c r="D175" s="98">
        <v>0</v>
      </c>
      <c r="E175" s="99">
        <f t="shared" si="5"/>
        <v>13528</v>
      </c>
      <c r="F175" s="99">
        <f t="shared" si="6"/>
        <v>0</v>
      </c>
    </row>
    <row r="176" spans="1:6" ht="156.75" customHeight="1" x14ac:dyDescent="0.2">
      <c r="A176" s="125" t="s">
        <v>990</v>
      </c>
      <c r="B176" s="111" t="s">
        <v>985</v>
      </c>
      <c r="C176" s="98">
        <v>415</v>
      </c>
      <c r="D176" s="98">
        <v>50.4</v>
      </c>
      <c r="E176" s="99">
        <f t="shared" si="5"/>
        <v>364.6</v>
      </c>
      <c r="F176" s="99">
        <f t="shared" si="6"/>
        <v>12.144578313253012</v>
      </c>
    </row>
    <row r="177" spans="1:6" ht="150" x14ac:dyDescent="0.2">
      <c r="A177" s="125" t="s">
        <v>991</v>
      </c>
      <c r="B177" s="111" t="s">
        <v>985</v>
      </c>
      <c r="C177" s="98">
        <f>C180+C182+C179+C181</f>
        <v>321596</v>
      </c>
      <c r="D177" s="98">
        <f>D180+D182+D179+D181</f>
        <v>75645.600000000006</v>
      </c>
      <c r="E177" s="99">
        <f t="shared" si="5"/>
        <v>245950.4</v>
      </c>
      <c r="F177" s="99">
        <f t="shared" si="6"/>
        <v>23.521934352417322</v>
      </c>
    </row>
    <row r="178" spans="1:6" ht="15" x14ac:dyDescent="0.2">
      <c r="A178" s="101" t="s">
        <v>958</v>
      </c>
      <c r="B178" s="111"/>
      <c r="C178" s="98"/>
      <c r="D178" s="98"/>
      <c r="E178" s="99"/>
      <c r="F178" s="99"/>
    </row>
    <row r="179" spans="1:6" ht="15" x14ac:dyDescent="0.2">
      <c r="A179" s="101" t="s">
        <v>987</v>
      </c>
      <c r="B179" s="111" t="s">
        <v>985</v>
      </c>
      <c r="C179" s="98">
        <v>232736</v>
      </c>
      <c r="D179" s="98">
        <v>55657.7</v>
      </c>
      <c r="E179" s="99">
        <f t="shared" si="5"/>
        <v>177078.3</v>
      </c>
      <c r="F179" s="99">
        <f t="shared" si="6"/>
        <v>23.914521174205966</v>
      </c>
    </row>
    <row r="180" spans="1:6" ht="30" x14ac:dyDescent="0.2">
      <c r="A180" s="125" t="s">
        <v>992</v>
      </c>
      <c r="B180" s="111" t="s">
        <v>985</v>
      </c>
      <c r="C180" s="126">
        <v>35086</v>
      </c>
      <c r="D180" s="126">
        <v>8349.7999999999993</v>
      </c>
      <c r="E180" s="99">
        <f t="shared" si="5"/>
        <v>26736.2</v>
      </c>
      <c r="F180" s="99">
        <f t="shared" si="6"/>
        <v>23.798096106709227</v>
      </c>
    </row>
    <row r="181" spans="1:6" ht="15" x14ac:dyDescent="0.2">
      <c r="A181" s="125" t="s">
        <v>993</v>
      </c>
      <c r="B181" s="111" t="s">
        <v>985</v>
      </c>
      <c r="C181" s="126">
        <v>48573</v>
      </c>
      <c r="D181" s="126">
        <v>11638.1</v>
      </c>
      <c r="E181" s="99">
        <f t="shared" si="5"/>
        <v>36934.9</v>
      </c>
      <c r="F181" s="99">
        <f t="shared" si="6"/>
        <v>23.960018940563689</v>
      </c>
    </row>
    <row r="182" spans="1:6" ht="30" x14ac:dyDescent="0.2">
      <c r="A182" s="125" t="s">
        <v>989</v>
      </c>
      <c r="B182" s="111" t="s">
        <v>985</v>
      </c>
      <c r="C182" s="126">
        <v>5201</v>
      </c>
      <c r="D182" s="126">
        <v>0</v>
      </c>
      <c r="E182" s="99">
        <f t="shared" si="5"/>
        <v>5201</v>
      </c>
      <c r="F182" s="99">
        <f t="shared" si="6"/>
        <v>0</v>
      </c>
    </row>
    <row r="183" spans="1:6" ht="110.25" x14ac:dyDescent="0.25">
      <c r="A183" s="127" t="s">
        <v>994</v>
      </c>
      <c r="B183" s="128" t="s">
        <v>995</v>
      </c>
      <c r="C183" s="129">
        <v>0</v>
      </c>
      <c r="D183" s="129">
        <f>D184</f>
        <v>565.9</v>
      </c>
      <c r="E183" s="91">
        <f t="shared" si="5"/>
        <v>-565.9</v>
      </c>
      <c r="F183" s="99"/>
    </row>
    <row r="184" spans="1:6" ht="45" x14ac:dyDescent="0.2">
      <c r="A184" s="125" t="s">
        <v>996</v>
      </c>
      <c r="B184" s="111" t="s">
        <v>997</v>
      </c>
      <c r="C184" s="126">
        <v>0</v>
      </c>
      <c r="D184" s="126">
        <f>D185</f>
        <v>565.9</v>
      </c>
      <c r="E184" s="99">
        <f t="shared" si="5"/>
        <v>-565.9</v>
      </c>
      <c r="F184" s="99"/>
    </row>
    <row r="185" spans="1:6" ht="32.25" customHeight="1" x14ac:dyDescent="0.2">
      <c r="A185" s="115" t="s">
        <v>998</v>
      </c>
      <c r="B185" s="111" t="s">
        <v>999</v>
      </c>
      <c r="C185" s="126">
        <v>0</v>
      </c>
      <c r="D185" s="126">
        <v>565.9</v>
      </c>
      <c r="E185" s="99">
        <f t="shared" si="5"/>
        <v>-565.9</v>
      </c>
      <c r="F185" s="99"/>
    </row>
    <row r="186" spans="1:6" ht="51.75" customHeight="1" x14ac:dyDescent="0.25">
      <c r="A186" s="130" t="s">
        <v>1000</v>
      </c>
      <c r="B186" s="128" t="s">
        <v>1001</v>
      </c>
      <c r="C186" s="129">
        <v>0</v>
      </c>
      <c r="D186" s="129">
        <f>D187</f>
        <v>-52626.399999999994</v>
      </c>
      <c r="E186" s="91">
        <f t="shared" si="5"/>
        <v>52626.399999999994</v>
      </c>
      <c r="F186" s="99"/>
    </row>
    <row r="187" spans="1:6" ht="60" x14ac:dyDescent="0.2">
      <c r="A187" s="125" t="s">
        <v>1002</v>
      </c>
      <c r="B187" s="111" t="s">
        <v>1003</v>
      </c>
      <c r="C187" s="126">
        <v>0</v>
      </c>
      <c r="D187" s="126">
        <f>D188+D189</f>
        <v>-52626.399999999994</v>
      </c>
      <c r="E187" s="99">
        <f t="shared" si="5"/>
        <v>52626.399999999994</v>
      </c>
      <c r="F187" s="99"/>
    </row>
    <row r="188" spans="1:6" ht="75" x14ac:dyDescent="0.2">
      <c r="A188" s="125" t="s">
        <v>1004</v>
      </c>
      <c r="B188" s="111" t="s">
        <v>1005</v>
      </c>
      <c r="C188" s="126">
        <v>0</v>
      </c>
      <c r="D188" s="126">
        <v>-49300.7</v>
      </c>
      <c r="E188" s="99">
        <f t="shared" si="5"/>
        <v>49300.7</v>
      </c>
      <c r="F188" s="99"/>
    </row>
    <row r="189" spans="1:6" ht="60" x14ac:dyDescent="0.2">
      <c r="A189" s="125" t="s">
        <v>1006</v>
      </c>
      <c r="B189" s="111" t="s">
        <v>1007</v>
      </c>
      <c r="C189" s="126">
        <v>0</v>
      </c>
      <c r="D189" s="126">
        <v>-3325.7</v>
      </c>
      <c r="E189" s="99">
        <f t="shared" si="5"/>
        <v>3325.7</v>
      </c>
      <c r="F189" s="99"/>
    </row>
    <row r="190" spans="1:6" ht="21.75" customHeight="1" x14ac:dyDescent="0.25">
      <c r="A190" s="103" t="s">
        <v>1008</v>
      </c>
      <c r="B190" s="111"/>
      <c r="C190" s="104">
        <f>C109+C13</f>
        <v>2116174.1</v>
      </c>
      <c r="D190" s="104">
        <f>D109+D13</f>
        <v>371745.3</v>
      </c>
      <c r="E190" s="91">
        <f t="shared" si="5"/>
        <v>1744428.8</v>
      </c>
      <c r="F190" s="91">
        <f t="shared" si="6"/>
        <v>17.566858038759666</v>
      </c>
    </row>
    <row r="191" spans="1:6" ht="44.25" customHeight="1" x14ac:dyDescent="0.2">
      <c r="A191" s="101" t="s">
        <v>1009</v>
      </c>
      <c r="B191" s="131"/>
      <c r="C191" s="102">
        <v>276940</v>
      </c>
      <c r="D191" s="102">
        <v>59543.199999999997</v>
      </c>
      <c r="E191" s="99">
        <f t="shared" si="5"/>
        <v>217396.8</v>
      </c>
      <c r="F191" s="99">
        <f t="shared" si="6"/>
        <v>21.500397197949013</v>
      </c>
    </row>
    <row r="192" spans="1:6" ht="21.6" customHeight="1" x14ac:dyDescent="0.2">
      <c r="A192" s="82"/>
      <c r="B192" s="82"/>
      <c r="C192" s="132"/>
      <c r="D192" s="67"/>
    </row>
    <row r="193" spans="1:4" ht="15" x14ac:dyDescent="0.2">
      <c r="A193" s="82"/>
      <c r="B193" s="82"/>
      <c r="C193" s="132"/>
      <c r="D193" s="67"/>
    </row>
    <row r="194" spans="1:4" ht="15.75" customHeight="1" x14ac:dyDescent="0.2">
      <c r="A194" s="82"/>
      <c r="B194" s="82"/>
      <c r="C194" s="132"/>
      <c r="D194" s="67"/>
    </row>
    <row r="195" spans="1:4" ht="15" x14ac:dyDescent="0.2">
      <c r="A195" s="82"/>
      <c r="B195" s="82"/>
      <c r="C195" s="132"/>
      <c r="D195" s="67"/>
    </row>
    <row r="196" spans="1:4" ht="15" x14ac:dyDescent="0.2">
      <c r="A196" s="82"/>
      <c r="B196" s="82"/>
      <c r="C196" s="132"/>
      <c r="D196" s="67"/>
    </row>
    <row r="197" spans="1:4" ht="15" x14ac:dyDescent="0.2">
      <c r="A197" s="82"/>
      <c r="B197" s="82"/>
      <c r="C197" s="132"/>
      <c r="D197" s="67"/>
    </row>
    <row r="198" spans="1:4" ht="15" x14ac:dyDescent="0.2">
      <c r="A198" s="82"/>
      <c r="B198" s="82"/>
      <c r="C198" s="132"/>
      <c r="D198" s="67"/>
    </row>
    <row r="199" spans="1:4" ht="15" x14ac:dyDescent="0.2">
      <c r="A199" s="82"/>
      <c r="B199" s="82"/>
      <c r="C199" s="132"/>
      <c r="D199" s="67"/>
    </row>
    <row r="200" spans="1:4" ht="15" x14ac:dyDescent="0.2">
      <c r="A200" s="82"/>
      <c r="B200" s="82"/>
      <c r="C200" s="132"/>
      <c r="D200" s="67"/>
    </row>
    <row r="201" spans="1:4" ht="15" x14ac:dyDescent="0.2">
      <c r="A201" s="82"/>
      <c r="B201" s="82"/>
      <c r="C201" s="132"/>
      <c r="D201" s="67"/>
    </row>
    <row r="202" spans="1:4" ht="15" x14ac:dyDescent="0.2">
      <c r="A202" s="82"/>
      <c r="B202" s="82"/>
      <c r="C202" s="132"/>
      <c r="D202" s="67"/>
    </row>
    <row r="203" spans="1:4" ht="15" x14ac:dyDescent="0.2">
      <c r="A203" s="82"/>
      <c r="B203" s="82"/>
      <c r="C203" s="132"/>
      <c r="D203" s="67"/>
    </row>
    <row r="204" spans="1:4" ht="15" x14ac:dyDescent="0.2">
      <c r="A204" s="82"/>
      <c r="B204" s="82"/>
      <c r="C204" s="132"/>
      <c r="D204" s="67"/>
    </row>
    <row r="205" spans="1:4" ht="15" x14ac:dyDescent="0.2">
      <c r="A205" s="82"/>
      <c r="B205" s="82"/>
      <c r="C205" s="132"/>
      <c r="D205" s="67"/>
    </row>
    <row r="206" spans="1:4" ht="15" x14ac:dyDescent="0.2">
      <c r="A206" s="82"/>
      <c r="B206" s="82"/>
      <c r="C206" s="132"/>
      <c r="D206" s="67"/>
    </row>
    <row r="207" spans="1:4" ht="15" x14ac:dyDescent="0.2">
      <c r="A207" s="82"/>
      <c r="B207" s="82"/>
      <c r="C207" s="132"/>
      <c r="D207" s="67"/>
    </row>
    <row r="208" spans="1:4" ht="15" x14ac:dyDescent="0.2">
      <c r="A208" s="82"/>
      <c r="B208" s="82"/>
      <c r="C208" s="132"/>
      <c r="D208" s="67"/>
    </row>
    <row r="209" spans="1:4" ht="15" x14ac:dyDescent="0.2">
      <c r="A209" s="82"/>
      <c r="B209" s="82"/>
      <c r="C209" s="132"/>
      <c r="D209" s="67"/>
    </row>
    <row r="210" spans="1:4" ht="15" x14ac:dyDescent="0.2">
      <c r="A210" s="82"/>
      <c r="B210" s="82"/>
      <c r="C210" s="132"/>
      <c r="D210" s="67"/>
    </row>
    <row r="211" spans="1:4" ht="15" x14ac:dyDescent="0.2">
      <c r="A211" s="82"/>
      <c r="B211" s="82"/>
      <c r="C211" s="132"/>
      <c r="D211" s="67"/>
    </row>
    <row r="212" spans="1:4" ht="15" x14ac:dyDescent="0.2">
      <c r="A212" s="82"/>
      <c r="B212" s="82"/>
      <c r="C212" s="132"/>
      <c r="D212" s="67"/>
    </row>
    <row r="213" spans="1:4" ht="15" x14ac:dyDescent="0.2">
      <c r="A213" s="82"/>
      <c r="B213" s="82"/>
      <c r="C213" s="132"/>
      <c r="D213" s="67"/>
    </row>
    <row r="214" spans="1:4" ht="15" x14ac:dyDescent="0.2">
      <c r="A214" s="82"/>
      <c r="B214" s="82"/>
      <c r="C214" s="132"/>
      <c r="D214" s="67"/>
    </row>
    <row r="215" spans="1:4" ht="15" x14ac:dyDescent="0.2">
      <c r="A215" s="82"/>
      <c r="B215" s="82"/>
      <c r="C215" s="132"/>
      <c r="D215" s="67"/>
    </row>
    <row r="216" spans="1:4" ht="15" x14ac:dyDescent="0.2">
      <c r="A216" s="82"/>
      <c r="B216" s="82"/>
      <c r="C216" s="132"/>
      <c r="D216" s="67"/>
    </row>
    <row r="217" spans="1:4" ht="15" x14ac:dyDescent="0.2">
      <c r="A217" s="82"/>
      <c r="B217" s="82"/>
      <c r="C217" s="132"/>
      <c r="D217" s="67"/>
    </row>
    <row r="218" spans="1:4" ht="15" x14ac:dyDescent="0.2">
      <c r="A218" s="82"/>
      <c r="B218" s="82"/>
      <c r="C218" s="132"/>
      <c r="D218" s="67"/>
    </row>
    <row r="219" spans="1:4" ht="15" x14ac:dyDescent="0.2">
      <c r="A219" s="82"/>
      <c r="B219" s="82"/>
      <c r="C219" s="132"/>
      <c r="D219" s="67"/>
    </row>
    <row r="220" spans="1:4" ht="15" x14ac:dyDescent="0.2">
      <c r="A220" s="82"/>
      <c r="B220" s="82"/>
      <c r="C220" s="132"/>
      <c r="D220" s="67"/>
    </row>
    <row r="221" spans="1:4" ht="15" x14ac:dyDescent="0.2">
      <c r="A221" s="82"/>
      <c r="B221" s="82"/>
      <c r="C221" s="132"/>
      <c r="D221" s="67"/>
    </row>
    <row r="222" spans="1:4" ht="15" x14ac:dyDescent="0.2">
      <c r="A222" s="82"/>
      <c r="B222" s="82"/>
      <c r="C222" s="132"/>
      <c r="D222" s="67"/>
    </row>
    <row r="223" spans="1:4" ht="15" x14ac:dyDescent="0.2">
      <c r="A223" s="82"/>
      <c r="B223" s="82"/>
      <c r="C223" s="132"/>
      <c r="D223" s="67"/>
    </row>
    <row r="224" spans="1:4" ht="15" x14ac:dyDescent="0.2">
      <c r="A224" s="82"/>
      <c r="B224" s="82"/>
      <c r="C224" s="132"/>
      <c r="D224" s="67"/>
    </row>
    <row r="225" spans="1:4" ht="15" x14ac:dyDescent="0.2">
      <c r="A225" s="82"/>
      <c r="B225" s="82"/>
      <c r="C225" s="132"/>
      <c r="D225" s="67"/>
    </row>
    <row r="226" spans="1:4" ht="15" x14ac:dyDescent="0.2">
      <c r="A226" s="82"/>
      <c r="B226" s="82"/>
      <c r="C226" s="132"/>
      <c r="D226" s="67"/>
    </row>
    <row r="227" spans="1:4" ht="15" x14ac:dyDescent="0.2">
      <c r="A227" s="82"/>
      <c r="B227" s="82"/>
      <c r="C227" s="132"/>
      <c r="D227" s="67"/>
    </row>
    <row r="228" spans="1:4" ht="15" x14ac:dyDescent="0.2">
      <c r="A228" s="82"/>
      <c r="B228" s="82"/>
      <c r="C228" s="132"/>
      <c r="D228" s="67"/>
    </row>
    <row r="229" spans="1:4" ht="15" x14ac:dyDescent="0.2">
      <c r="A229" s="82"/>
      <c r="B229" s="82"/>
      <c r="C229" s="132"/>
      <c r="D229" s="67"/>
    </row>
    <row r="230" spans="1:4" ht="15" x14ac:dyDescent="0.2">
      <c r="A230" s="82"/>
      <c r="B230" s="82"/>
      <c r="C230" s="132"/>
      <c r="D230" s="67"/>
    </row>
    <row r="231" spans="1:4" ht="15" x14ac:dyDescent="0.2">
      <c r="A231" s="82"/>
      <c r="B231" s="82"/>
      <c r="C231" s="132"/>
      <c r="D231" s="67"/>
    </row>
    <row r="232" spans="1:4" ht="15" x14ac:dyDescent="0.2">
      <c r="A232" s="82"/>
      <c r="B232" s="82"/>
      <c r="C232" s="132"/>
      <c r="D232" s="67"/>
    </row>
    <row r="233" spans="1:4" ht="15" x14ac:dyDescent="0.2">
      <c r="A233" s="82"/>
      <c r="B233" s="82"/>
      <c r="C233" s="132"/>
      <c r="D233" s="67"/>
    </row>
    <row r="234" spans="1:4" ht="15" x14ac:dyDescent="0.2">
      <c r="A234" s="82"/>
      <c r="B234" s="82"/>
      <c r="C234" s="132"/>
      <c r="D234" s="67"/>
    </row>
    <row r="235" spans="1:4" ht="15" x14ac:dyDescent="0.2">
      <c r="A235" s="82"/>
      <c r="B235" s="82"/>
      <c r="C235" s="132"/>
      <c r="D235" s="67"/>
    </row>
    <row r="236" spans="1:4" ht="15" x14ac:dyDescent="0.2">
      <c r="A236" s="82"/>
      <c r="B236" s="82"/>
      <c r="C236" s="132"/>
      <c r="D236" s="67"/>
    </row>
    <row r="237" spans="1:4" ht="15" x14ac:dyDescent="0.2">
      <c r="A237" s="82"/>
      <c r="B237" s="82"/>
      <c r="C237" s="132"/>
      <c r="D237" s="67"/>
    </row>
    <row r="238" spans="1:4" ht="15" x14ac:dyDescent="0.2">
      <c r="A238" s="82"/>
      <c r="B238" s="82"/>
      <c r="C238" s="132"/>
      <c r="D238" s="67"/>
    </row>
    <row r="239" spans="1:4" ht="15" x14ac:dyDescent="0.2">
      <c r="A239" s="82"/>
      <c r="B239" s="82"/>
      <c r="C239" s="132"/>
      <c r="D239" s="67"/>
    </row>
    <row r="240" spans="1:4" ht="15" x14ac:dyDescent="0.2">
      <c r="A240" s="82"/>
      <c r="B240" s="82"/>
      <c r="C240" s="132"/>
      <c r="D240" s="67"/>
    </row>
    <row r="241" spans="1:4" ht="15" x14ac:dyDescent="0.2">
      <c r="A241" s="82"/>
      <c r="B241" s="82"/>
      <c r="C241" s="132"/>
      <c r="D241" s="67"/>
    </row>
    <row r="242" spans="1:4" ht="15" x14ac:dyDescent="0.2">
      <c r="A242" s="82"/>
      <c r="B242" s="82"/>
      <c r="C242" s="132"/>
      <c r="D242" s="67"/>
    </row>
    <row r="243" spans="1:4" ht="15" x14ac:dyDescent="0.2">
      <c r="A243" s="82"/>
      <c r="B243" s="82"/>
      <c r="C243" s="132"/>
      <c r="D243" s="67"/>
    </row>
    <row r="244" spans="1:4" ht="15" x14ac:dyDescent="0.2">
      <c r="A244" s="82"/>
      <c r="B244" s="82"/>
      <c r="C244" s="132"/>
      <c r="D244" s="67"/>
    </row>
    <row r="245" spans="1:4" ht="15" x14ac:dyDescent="0.2">
      <c r="A245" s="82"/>
      <c r="B245" s="82"/>
      <c r="C245" s="132"/>
      <c r="D245" s="67"/>
    </row>
    <row r="246" spans="1:4" ht="15" x14ac:dyDescent="0.2">
      <c r="A246" s="82"/>
      <c r="B246" s="82"/>
      <c r="C246" s="132"/>
      <c r="D246" s="67"/>
    </row>
    <row r="247" spans="1:4" ht="15" x14ac:dyDescent="0.2">
      <c r="A247" s="82"/>
      <c r="B247" s="82"/>
      <c r="C247" s="132"/>
      <c r="D247" s="67"/>
    </row>
    <row r="248" spans="1:4" ht="15" x14ac:dyDescent="0.2">
      <c r="A248" s="82"/>
      <c r="B248" s="82"/>
      <c r="C248" s="132"/>
      <c r="D248" s="67"/>
    </row>
    <row r="249" spans="1:4" ht="15" x14ac:dyDescent="0.2">
      <c r="A249" s="82"/>
      <c r="B249" s="82"/>
      <c r="C249" s="132"/>
      <c r="D249" s="67"/>
    </row>
    <row r="250" spans="1:4" ht="15" x14ac:dyDescent="0.2">
      <c r="A250" s="82"/>
      <c r="B250" s="82"/>
      <c r="C250" s="132"/>
      <c r="D250" s="67"/>
    </row>
    <row r="251" spans="1:4" ht="15" x14ac:dyDescent="0.2">
      <c r="A251" s="82"/>
      <c r="B251" s="82"/>
      <c r="C251" s="132"/>
      <c r="D251" s="67"/>
    </row>
    <row r="252" spans="1:4" ht="15" x14ac:dyDescent="0.2">
      <c r="A252" s="82"/>
      <c r="B252" s="82"/>
      <c r="C252" s="132"/>
      <c r="D252" s="67"/>
    </row>
    <row r="253" spans="1:4" ht="15" x14ac:dyDescent="0.2">
      <c r="A253" s="82"/>
      <c r="B253" s="82"/>
      <c r="C253" s="132"/>
      <c r="D253" s="67"/>
    </row>
    <row r="254" spans="1:4" ht="15" x14ac:dyDescent="0.2">
      <c r="A254" s="82"/>
      <c r="B254" s="82"/>
      <c r="C254" s="132"/>
      <c r="D254" s="67"/>
    </row>
    <row r="255" spans="1:4" ht="15" x14ac:dyDescent="0.2">
      <c r="A255" s="82"/>
      <c r="B255" s="82"/>
      <c r="C255" s="132"/>
      <c r="D255" s="67"/>
    </row>
    <row r="256" spans="1:4" ht="15" x14ac:dyDescent="0.2">
      <c r="A256" s="82"/>
      <c r="B256" s="82"/>
      <c r="C256" s="132"/>
      <c r="D256" s="67"/>
    </row>
    <row r="257" spans="1:4" ht="15" x14ac:dyDescent="0.2">
      <c r="A257" s="82"/>
      <c r="B257" s="82"/>
      <c r="C257" s="132"/>
      <c r="D257" s="67"/>
    </row>
    <row r="258" spans="1:4" ht="15" x14ac:dyDescent="0.2">
      <c r="A258" s="82"/>
      <c r="B258" s="82"/>
      <c r="C258" s="132"/>
      <c r="D258" s="67"/>
    </row>
    <row r="259" spans="1:4" ht="15" x14ac:dyDescent="0.2">
      <c r="A259" s="82"/>
      <c r="B259" s="82"/>
      <c r="C259" s="132"/>
      <c r="D259" s="67"/>
    </row>
    <row r="260" spans="1:4" ht="15" x14ac:dyDescent="0.2">
      <c r="A260" s="82"/>
      <c r="B260" s="82"/>
      <c r="C260" s="132"/>
      <c r="D260" s="67"/>
    </row>
    <row r="261" spans="1:4" ht="15" x14ac:dyDescent="0.2">
      <c r="A261" s="82"/>
      <c r="B261" s="82"/>
      <c r="C261" s="132"/>
      <c r="D261" s="67"/>
    </row>
    <row r="262" spans="1:4" ht="15" x14ac:dyDescent="0.2">
      <c r="A262" s="82"/>
      <c r="B262" s="82"/>
      <c r="C262" s="132"/>
      <c r="D262" s="67"/>
    </row>
    <row r="263" spans="1:4" ht="15" x14ac:dyDescent="0.2">
      <c r="A263" s="82"/>
      <c r="B263" s="82"/>
      <c r="C263" s="132"/>
      <c r="D263" s="67"/>
    </row>
    <row r="264" spans="1:4" ht="15" x14ac:dyDescent="0.2">
      <c r="A264" s="82"/>
      <c r="B264" s="82"/>
      <c r="C264" s="132"/>
      <c r="D264" s="67"/>
    </row>
    <row r="265" spans="1:4" ht="15" x14ac:dyDescent="0.2">
      <c r="A265" s="82"/>
      <c r="B265" s="82"/>
      <c r="C265" s="132"/>
      <c r="D265" s="67"/>
    </row>
    <row r="266" spans="1:4" ht="15" x14ac:dyDescent="0.2">
      <c r="A266" s="82"/>
      <c r="B266" s="82"/>
      <c r="C266" s="132"/>
      <c r="D266" s="67"/>
    </row>
    <row r="267" spans="1:4" ht="15" x14ac:dyDescent="0.2">
      <c r="A267" s="82"/>
      <c r="B267" s="82"/>
      <c r="C267" s="132"/>
      <c r="D267" s="67"/>
    </row>
    <row r="268" spans="1:4" ht="15" x14ac:dyDescent="0.2">
      <c r="A268" s="82"/>
      <c r="B268" s="82"/>
      <c r="C268" s="132"/>
      <c r="D268" s="67"/>
    </row>
    <row r="269" spans="1:4" ht="15" x14ac:dyDescent="0.2">
      <c r="A269" s="82"/>
      <c r="B269" s="82"/>
      <c r="C269" s="132"/>
      <c r="D269" s="67"/>
    </row>
    <row r="270" spans="1:4" ht="15" x14ac:dyDescent="0.2">
      <c r="A270" s="82"/>
      <c r="B270" s="82"/>
      <c r="C270" s="132"/>
      <c r="D270" s="67"/>
    </row>
    <row r="271" spans="1:4" ht="15" x14ac:dyDescent="0.2">
      <c r="A271" s="82"/>
      <c r="B271" s="82"/>
      <c r="C271" s="132"/>
      <c r="D271" s="67"/>
    </row>
    <row r="272" spans="1:4" ht="15" x14ac:dyDescent="0.2">
      <c r="A272" s="82"/>
      <c r="B272" s="82"/>
      <c r="C272" s="132"/>
      <c r="D272" s="67"/>
    </row>
    <row r="273" spans="1:4" ht="15" x14ac:dyDescent="0.2">
      <c r="A273" s="82"/>
      <c r="B273" s="82"/>
      <c r="C273" s="132"/>
      <c r="D273" s="67"/>
    </row>
    <row r="274" spans="1:4" ht="15" x14ac:dyDescent="0.2">
      <c r="A274" s="82"/>
      <c r="B274" s="82"/>
      <c r="C274" s="132"/>
      <c r="D274" s="67"/>
    </row>
    <row r="275" spans="1:4" ht="15" x14ac:dyDescent="0.2">
      <c r="A275" s="82"/>
      <c r="B275" s="82"/>
      <c r="C275" s="132"/>
      <c r="D275" s="67"/>
    </row>
    <row r="276" spans="1:4" ht="15" x14ac:dyDescent="0.2">
      <c r="A276" s="82"/>
      <c r="B276" s="82"/>
      <c r="C276" s="132"/>
      <c r="D276" s="67"/>
    </row>
    <row r="277" spans="1:4" ht="15" x14ac:dyDescent="0.2">
      <c r="A277" s="82"/>
      <c r="B277" s="82"/>
      <c r="C277" s="132"/>
      <c r="D277" s="67"/>
    </row>
    <row r="278" spans="1:4" ht="15" x14ac:dyDescent="0.2">
      <c r="A278" s="82"/>
      <c r="B278" s="82"/>
      <c r="C278" s="132"/>
      <c r="D278" s="67"/>
    </row>
    <row r="279" spans="1:4" ht="15" x14ac:dyDescent="0.2">
      <c r="A279" s="82"/>
      <c r="B279" s="82"/>
      <c r="C279" s="132"/>
      <c r="D279" s="67"/>
    </row>
    <row r="280" spans="1:4" ht="15" x14ac:dyDescent="0.2">
      <c r="A280" s="82"/>
      <c r="B280" s="82"/>
      <c r="C280" s="132"/>
      <c r="D280" s="67"/>
    </row>
    <row r="281" spans="1:4" ht="15" x14ac:dyDescent="0.2">
      <c r="A281" s="82"/>
      <c r="B281" s="82"/>
      <c r="C281" s="132"/>
      <c r="D281" s="67"/>
    </row>
    <row r="282" spans="1:4" ht="15" x14ac:dyDescent="0.2">
      <c r="A282" s="82"/>
      <c r="B282" s="82"/>
      <c r="C282" s="132"/>
      <c r="D282" s="67"/>
    </row>
    <row r="283" spans="1:4" ht="15" x14ac:dyDescent="0.2">
      <c r="A283" s="82"/>
      <c r="B283" s="82"/>
      <c r="C283" s="132"/>
      <c r="D283" s="67"/>
    </row>
    <row r="284" spans="1:4" ht="15" x14ac:dyDescent="0.2">
      <c r="A284" s="82"/>
      <c r="B284" s="82"/>
      <c r="C284" s="132"/>
      <c r="D284" s="67"/>
    </row>
    <row r="285" spans="1:4" ht="15" x14ac:dyDescent="0.2">
      <c r="A285" s="82"/>
      <c r="B285" s="82"/>
      <c r="C285" s="132"/>
      <c r="D285" s="67"/>
    </row>
    <row r="286" spans="1:4" ht="15" x14ac:dyDescent="0.2">
      <c r="A286" s="82"/>
      <c r="B286" s="82"/>
      <c r="C286" s="132"/>
      <c r="D286" s="67"/>
    </row>
    <row r="287" spans="1:4" ht="15" x14ac:dyDescent="0.2">
      <c r="A287" s="82"/>
      <c r="B287" s="82"/>
      <c r="C287" s="132"/>
      <c r="D287" s="67"/>
    </row>
    <row r="288" spans="1:4" ht="15" x14ac:dyDescent="0.2">
      <c r="A288" s="82"/>
      <c r="B288" s="82"/>
      <c r="C288" s="132"/>
      <c r="D288" s="67"/>
    </row>
    <row r="289" spans="1:4" ht="15" x14ac:dyDescent="0.2">
      <c r="A289" s="82"/>
      <c r="B289" s="82"/>
      <c r="C289" s="132"/>
      <c r="D289" s="67"/>
    </row>
    <row r="290" spans="1:4" ht="15" x14ac:dyDescent="0.2">
      <c r="A290" s="82"/>
      <c r="B290" s="82"/>
      <c r="C290" s="132"/>
      <c r="D290" s="67"/>
    </row>
    <row r="291" spans="1:4" ht="15" x14ac:dyDescent="0.2">
      <c r="A291" s="82"/>
      <c r="B291" s="82"/>
      <c r="C291" s="132"/>
      <c r="D291" s="67"/>
    </row>
    <row r="292" spans="1:4" ht="15" x14ac:dyDescent="0.2">
      <c r="A292" s="82"/>
      <c r="B292" s="82"/>
      <c r="C292" s="132"/>
      <c r="D292" s="67"/>
    </row>
    <row r="293" spans="1:4" ht="15.75" x14ac:dyDescent="0.25">
      <c r="A293" s="133"/>
      <c r="B293" s="133"/>
      <c r="D293" s="67"/>
    </row>
    <row r="294" spans="1:4" ht="15.75" x14ac:dyDescent="0.25">
      <c r="A294" s="133"/>
      <c r="B294" s="133"/>
      <c r="D294" s="67"/>
    </row>
    <row r="295" spans="1:4" ht="15.75" x14ac:dyDescent="0.25">
      <c r="A295" s="133"/>
      <c r="B295" s="133"/>
      <c r="D295" s="67"/>
    </row>
    <row r="296" spans="1:4" ht="15.75" x14ac:dyDescent="0.25">
      <c r="A296" s="133"/>
      <c r="B296" s="133"/>
      <c r="D296" s="67"/>
    </row>
    <row r="297" spans="1:4" ht="15.75" x14ac:dyDescent="0.25">
      <c r="A297" s="133"/>
      <c r="B297" s="133"/>
      <c r="D297" s="67"/>
    </row>
    <row r="298" spans="1:4" ht="15.75" x14ac:dyDescent="0.25">
      <c r="A298" s="133"/>
      <c r="B298" s="133"/>
    </row>
    <row r="299" spans="1:4" ht="15.75" x14ac:dyDescent="0.25">
      <c r="A299" s="133"/>
      <c r="B299" s="133"/>
    </row>
    <row r="300" spans="1:4" ht="15.75" x14ac:dyDescent="0.25">
      <c r="A300" s="133"/>
      <c r="B300" s="133"/>
    </row>
    <row r="301" spans="1:4" ht="15.75" x14ac:dyDescent="0.25">
      <c r="A301" s="133"/>
      <c r="B301" s="133"/>
    </row>
    <row r="302" spans="1:4" ht="15.75" x14ac:dyDescent="0.25">
      <c r="A302" s="133"/>
      <c r="B302" s="133"/>
    </row>
    <row r="303" spans="1:4" ht="15.75" x14ac:dyDescent="0.25">
      <c r="A303" s="133"/>
      <c r="B303" s="133"/>
    </row>
    <row r="304" spans="1:4" ht="15.75" x14ac:dyDescent="0.25">
      <c r="A304" s="133"/>
      <c r="B304" s="133"/>
    </row>
    <row r="305" spans="1:2" ht="15.75" x14ac:dyDescent="0.25">
      <c r="A305" s="133"/>
      <c r="B305" s="133"/>
    </row>
    <row r="306" spans="1:2" ht="15.75" x14ac:dyDescent="0.25">
      <c r="A306" s="133"/>
      <c r="B306" s="133"/>
    </row>
    <row r="307" spans="1:2" ht="15.75" x14ac:dyDescent="0.25">
      <c r="A307" s="133"/>
      <c r="B307" s="133"/>
    </row>
    <row r="308" spans="1:2" ht="15.75" x14ac:dyDescent="0.25">
      <c r="A308" s="133"/>
      <c r="B308" s="133"/>
    </row>
    <row r="309" spans="1:2" ht="15.75" x14ac:dyDescent="0.25">
      <c r="A309" s="133"/>
      <c r="B309" s="133"/>
    </row>
    <row r="310" spans="1:2" ht="15.75" x14ac:dyDescent="0.25">
      <c r="A310" s="133"/>
      <c r="B310" s="133"/>
    </row>
    <row r="311" spans="1:2" ht="15.75" x14ac:dyDescent="0.25">
      <c r="A311" s="133"/>
      <c r="B311" s="133"/>
    </row>
    <row r="312" spans="1:2" ht="15.75" x14ac:dyDescent="0.25">
      <c r="A312" s="133"/>
      <c r="B312" s="133"/>
    </row>
    <row r="313" spans="1:2" ht="15.75" x14ac:dyDescent="0.25">
      <c r="A313" s="133"/>
      <c r="B313" s="133"/>
    </row>
    <row r="314" spans="1:2" ht="15.75" x14ac:dyDescent="0.25">
      <c r="A314" s="133"/>
      <c r="B314" s="133"/>
    </row>
    <row r="315" spans="1:2" ht="15.75" x14ac:dyDescent="0.25">
      <c r="A315" s="133"/>
      <c r="B315" s="133"/>
    </row>
    <row r="316" spans="1:2" ht="15.75" x14ac:dyDescent="0.25">
      <c r="A316" s="133"/>
      <c r="B316" s="133"/>
    </row>
    <row r="317" spans="1:2" ht="15.75" x14ac:dyDescent="0.25">
      <c r="A317" s="133"/>
      <c r="B317" s="133"/>
    </row>
    <row r="318" spans="1:2" ht="15.75" x14ac:dyDescent="0.25">
      <c r="A318" s="133"/>
      <c r="B318" s="133"/>
    </row>
    <row r="319" spans="1:2" ht="15.75" x14ac:dyDescent="0.25">
      <c r="A319" s="133"/>
      <c r="B319" s="133"/>
    </row>
  </sheetData>
  <mergeCells count="14">
    <mergeCell ref="A8:F8"/>
    <mergeCell ref="A9:F9"/>
    <mergeCell ref="A11:A12"/>
    <mergeCell ref="B11:B12"/>
    <mergeCell ref="C11:C12"/>
    <mergeCell ref="D11:D12"/>
    <mergeCell ref="E11:E12"/>
    <mergeCell ref="F11:F12"/>
    <mergeCell ref="C1:E1"/>
    <mergeCell ref="C2:F2"/>
    <mergeCell ref="C3:F3"/>
    <mergeCell ref="C4:F4"/>
    <mergeCell ref="A6:F6"/>
    <mergeCell ref="A7:F7"/>
  </mergeCells>
  <pageMargins left="0.47244094488188981" right="0.19685039370078741" top="0.31496062992125984" bottom="0.19685039370078741" header="0.15748031496062992" footer="0.15748031496062992"/>
  <pageSetup paperSize="9" scale="58" firstPageNumber="0" orientation="portrait" r:id="rId1"/>
  <headerFooter alignWithMargins="0">
    <oddHeader>&amp;CСтраница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9"/>
  <sheetViews>
    <sheetView zoomScale="70" zoomScaleNormal="70" zoomScaleSheetLayoutView="75" zoomScalePageLayoutView="75" workbookViewId="0">
      <selection activeCell="E6" sqref="E6"/>
    </sheetView>
  </sheetViews>
  <sheetFormatPr defaultColWidth="9.28515625" defaultRowHeight="15" x14ac:dyDescent="0.2"/>
  <cols>
    <col min="1" max="1" width="70.7109375" style="1" customWidth="1"/>
    <col min="2" max="2" width="6.5703125" style="1" customWidth="1"/>
    <col min="3" max="3" width="7.140625" style="1" customWidth="1"/>
    <col min="4" max="4" width="17" style="1" customWidth="1"/>
    <col min="5" max="5" width="7.42578125" style="1" customWidth="1"/>
    <col min="6" max="6" width="18.140625" style="1" customWidth="1"/>
    <col min="7" max="7" width="16.85546875" style="1" customWidth="1"/>
    <col min="8" max="8" width="17.85546875" style="1" customWidth="1"/>
    <col min="9" max="9" width="17" style="1" customWidth="1"/>
    <col min="10" max="16384" width="9.28515625" style="1"/>
  </cols>
  <sheetData>
    <row r="1" spans="1:9" ht="25.5" customHeight="1" x14ac:dyDescent="0.25">
      <c r="A1" s="44" t="s">
        <v>0</v>
      </c>
      <c r="B1" s="44"/>
      <c r="C1" s="44"/>
      <c r="D1" s="44"/>
      <c r="E1" s="44"/>
      <c r="F1" s="44"/>
    </row>
    <row r="2" spans="1:9" x14ac:dyDescent="0.2">
      <c r="A2" s="45"/>
      <c r="B2" s="45"/>
      <c r="C2" s="45"/>
      <c r="D2" s="45"/>
      <c r="E2" s="45"/>
      <c r="F2" s="45"/>
    </row>
    <row r="3" spans="1:9" x14ac:dyDescent="0.2">
      <c r="A3" s="2"/>
      <c r="B3" s="2"/>
      <c r="C3" s="2"/>
      <c r="D3" s="2"/>
      <c r="E3" s="2"/>
      <c r="F3" s="3" t="s">
        <v>1</v>
      </c>
    </row>
    <row r="4" spans="1:9" ht="42.6" customHeight="1" x14ac:dyDescent="0.2">
      <c r="A4" s="46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1" t="s">
        <v>7</v>
      </c>
      <c r="G4" s="41" t="s">
        <v>8</v>
      </c>
      <c r="H4" s="42" t="s">
        <v>9</v>
      </c>
      <c r="I4" s="41" t="s">
        <v>10</v>
      </c>
    </row>
    <row r="5" spans="1:9" ht="34.9" customHeight="1" x14ac:dyDescent="0.2">
      <c r="A5" s="46"/>
      <c r="B5" s="46"/>
      <c r="C5" s="46"/>
      <c r="D5" s="46"/>
      <c r="E5" s="46"/>
      <c r="F5" s="41"/>
      <c r="G5" s="41"/>
      <c r="H5" s="43"/>
      <c r="I5" s="41"/>
    </row>
    <row r="6" spans="1:9" ht="18.75" customHeight="1" x14ac:dyDescent="0.25">
      <c r="A6" s="4" t="s">
        <v>11</v>
      </c>
      <c r="B6" s="5" t="s">
        <v>12</v>
      </c>
      <c r="C6" s="5"/>
      <c r="D6" s="5"/>
      <c r="E6" s="5"/>
      <c r="F6" s="6">
        <f>F7+F12+F24+F45+F67+F72</f>
        <v>204007.59999999998</v>
      </c>
      <c r="G6" s="6">
        <f>G7+G12+G24+G45+G67+G72</f>
        <v>44861.4</v>
      </c>
      <c r="H6" s="6">
        <f>F6-G6</f>
        <v>159146.19999999998</v>
      </c>
      <c r="I6" s="6">
        <f>G6/F6*100</f>
        <v>21.990063115295708</v>
      </c>
    </row>
    <row r="7" spans="1:9" ht="30" x14ac:dyDescent="0.2">
      <c r="A7" s="7" t="s">
        <v>13</v>
      </c>
      <c r="B7" s="8" t="s">
        <v>12</v>
      </c>
      <c r="C7" s="8" t="s">
        <v>14</v>
      </c>
      <c r="D7" s="8"/>
      <c r="E7" s="8"/>
      <c r="F7" s="9">
        <f t="shared" ref="F7:G10" si="0">F8</f>
        <v>2252</v>
      </c>
      <c r="G7" s="9">
        <f t="shared" si="0"/>
        <v>433.3</v>
      </c>
      <c r="H7" s="9">
        <f t="shared" ref="H7:H70" si="1">F7-G7</f>
        <v>1818.7</v>
      </c>
      <c r="I7" s="9">
        <f t="shared" ref="I7:I70" si="2">G7/F7*100</f>
        <v>19.240674955595026</v>
      </c>
    </row>
    <row r="8" spans="1:9" ht="30" x14ac:dyDescent="0.2">
      <c r="A8" s="7" t="s">
        <v>15</v>
      </c>
      <c r="B8" s="8" t="s">
        <v>12</v>
      </c>
      <c r="C8" s="8" t="s">
        <v>14</v>
      </c>
      <c r="D8" s="8" t="s">
        <v>16</v>
      </c>
      <c r="E8" s="8"/>
      <c r="F8" s="9">
        <f t="shared" si="0"/>
        <v>2252</v>
      </c>
      <c r="G8" s="9">
        <f t="shared" si="0"/>
        <v>433.3</v>
      </c>
      <c r="H8" s="9">
        <f t="shared" si="1"/>
        <v>1818.7</v>
      </c>
      <c r="I8" s="9">
        <f t="shared" si="2"/>
        <v>19.240674955595026</v>
      </c>
    </row>
    <row r="9" spans="1:9" x14ac:dyDescent="0.2">
      <c r="A9" s="7" t="s">
        <v>17</v>
      </c>
      <c r="B9" s="8" t="s">
        <v>12</v>
      </c>
      <c r="C9" s="8" t="s">
        <v>14</v>
      </c>
      <c r="D9" s="8" t="s">
        <v>18</v>
      </c>
      <c r="E9" s="8"/>
      <c r="F9" s="9">
        <f t="shared" si="0"/>
        <v>2252</v>
      </c>
      <c r="G9" s="9">
        <f t="shared" si="0"/>
        <v>433.3</v>
      </c>
      <c r="H9" s="9">
        <f t="shared" si="1"/>
        <v>1818.7</v>
      </c>
      <c r="I9" s="9">
        <f t="shared" si="2"/>
        <v>19.240674955595026</v>
      </c>
    </row>
    <row r="10" spans="1:9" ht="60" x14ac:dyDescent="0.2">
      <c r="A10" s="10" t="s">
        <v>19</v>
      </c>
      <c r="B10" s="8" t="s">
        <v>12</v>
      </c>
      <c r="C10" s="8" t="s">
        <v>14</v>
      </c>
      <c r="D10" s="8" t="s">
        <v>18</v>
      </c>
      <c r="E10" s="8" t="s">
        <v>20</v>
      </c>
      <c r="F10" s="9">
        <f t="shared" si="0"/>
        <v>2252</v>
      </c>
      <c r="G10" s="9">
        <f t="shared" si="0"/>
        <v>433.3</v>
      </c>
      <c r="H10" s="9">
        <f t="shared" si="1"/>
        <v>1818.7</v>
      </c>
      <c r="I10" s="9">
        <f t="shared" si="2"/>
        <v>19.240674955595026</v>
      </c>
    </row>
    <row r="11" spans="1:9" ht="30" x14ac:dyDescent="0.2">
      <c r="A11" s="10" t="s">
        <v>21</v>
      </c>
      <c r="B11" s="8" t="s">
        <v>12</v>
      </c>
      <c r="C11" s="8" t="s">
        <v>14</v>
      </c>
      <c r="D11" s="8" t="s">
        <v>18</v>
      </c>
      <c r="E11" s="8" t="s">
        <v>22</v>
      </c>
      <c r="F11" s="9">
        <f>[1]вспомогательная!G38</f>
        <v>2252</v>
      </c>
      <c r="G11" s="9">
        <f>[1]вспомогательная!H38</f>
        <v>433.3</v>
      </c>
      <c r="H11" s="9">
        <f t="shared" si="1"/>
        <v>1818.7</v>
      </c>
      <c r="I11" s="9">
        <f t="shared" si="2"/>
        <v>19.240674955595026</v>
      </c>
    </row>
    <row r="12" spans="1:9" ht="45" x14ac:dyDescent="0.2">
      <c r="A12" s="7" t="s">
        <v>23</v>
      </c>
      <c r="B12" s="8" t="s">
        <v>12</v>
      </c>
      <c r="C12" s="8" t="s">
        <v>24</v>
      </c>
      <c r="D12" s="8"/>
      <c r="E12" s="8"/>
      <c r="F12" s="9">
        <f>F13</f>
        <v>6050</v>
      </c>
      <c r="G12" s="9">
        <f>G13</f>
        <v>967.7</v>
      </c>
      <c r="H12" s="9">
        <f t="shared" si="1"/>
        <v>5082.3</v>
      </c>
      <c r="I12" s="9">
        <f t="shared" si="2"/>
        <v>15.99504132231405</v>
      </c>
    </row>
    <row r="13" spans="1:9" ht="30" x14ac:dyDescent="0.2">
      <c r="A13" s="7" t="s">
        <v>15</v>
      </c>
      <c r="B13" s="8" t="s">
        <v>12</v>
      </c>
      <c r="C13" s="8" t="s">
        <v>24</v>
      </c>
      <c r="D13" s="8" t="s">
        <v>16</v>
      </c>
      <c r="E13" s="8"/>
      <c r="F13" s="9">
        <f>F14+F21</f>
        <v>6050</v>
      </c>
      <c r="G13" s="9">
        <f>G14+G21</f>
        <v>967.7</v>
      </c>
      <c r="H13" s="9">
        <f t="shared" si="1"/>
        <v>5082.3</v>
      </c>
      <c r="I13" s="9">
        <f t="shared" si="2"/>
        <v>15.99504132231405</v>
      </c>
    </row>
    <row r="14" spans="1:9" x14ac:dyDescent="0.2">
      <c r="A14" s="7" t="s">
        <v>25</v>
      </c>
      <c r="B14" s="8" t="s">
        <v>12</v>
      </c>
      <c r="C14" s="8" t="s">
        <v>24</v>
      </c>
      <c r="D14" s="8" t="s">
        <v>26</v>
      </c>
      <c r="E14" s="8"/>
      <c r="F14" s="9">
        <f>F15+F17+F19</f>
        <v>2778</v>
      </c>
      <c r="G14" s="9">
        <f>G15+G17+G19</f>
        <v>413.8</v>
      </c>
      <c r="H14" s="9">
        <f t="shared" si="1"/>
        <v>2364.1999999999998</v>
      </c>
      <c r="I14" s="9">
        <f t="shared" si="2"/>
        <v>14.895608351331893</v>
      </c>
    </row>
    <row r="15" spans="1:9" ht="60" x14ac:dyDescent="0.2">
      <c r="A15" s="10" t="s">
        <v>19</v>
      </c>
      <c r="B15" s="8" t="s">
        <v>12</v>
      </c>
      <c r="C15" s="8" t="s">
        <v>24</v>
      </c>
      <c r="D15" s="8" t="s">
        <v>26</v>
      </c>
      <c r="E15" s="8" t="s">
        <v>20</v>
      </c>
      <c r="F15" s="9">
        <f>F16</f>
        <v>2403.8000000000002</v>
      </c>
      <c r="G15" s="9">
        <f>G16</f>
        <v>405.3</v>
      </c>
      <c r="H15" s="9">
        <f t="shared" si="1"/>
        <v>1998.5000000000002</v>
      </c>
      <c r="I15" s="9">
        <f t="shared" si="2"/>
        <v>16.860803727431566</v>
      </c>
    </row>
    <row r="16" spans="1:9" ht="30" x14ac:dyDescent="0.2">
      <c r="A16" s="10" t="s">
        <v>21</v>
      </c>
      <c r="B16" s="8" t="s">
        <v>12</v>
      </c>
      <c r="C16" s="8" t="s">
        <v>24</v>
      </c>
      <c r="D16" s="8" t="s">
        <v>26</v>
      </c>
      <c r="E16" s="8" t="s">
        <v>22</v>
      </c>
      <c r="F16" s="9">
        <f>[1]вспомогательная!G24</f>
        <v>2403.8000000000002</v>
      </c>
      <c r="G16" s="9">
        <f>[1]вспомогательная!H24</f>
        <v>405.3</v>
      </c>
      <c r="H16" s="9">
        <f t="shared" si="1"/>
        <v>1998.5000000000002</v>
      </c>
      <c r="I16" s="9">
        <f t="shared" si="2"/>
        <v>16.860803727431566</v>
      </c>
    </row>
    <row r="17" spans="1:9" ht="30" x14ac:dyDescent="0.2">
      <c r="A17" s="10" t="s">
        <v>27</v>
      </c>
      <c r="B17" s="8" t="s">
        <v>12</v>
      </c>
      <c r="C17" s="8" t="s">
        <v>24</v>
      </c>
      <c r="D17" s="8" t="s">
        <v>26</v>
      </c>
      <c r="E17" s="8" t="s">
        <v>28</v>
      </c>
      <c r="F17" s="9">
        <f>F18</f>
        <v>368.2</v>
      </c>
      <c r="G17" s="9">
        <f>G18</f>
        <v>8.5</v>
      </c>
      <c r="H17" s="9">
        <f t="shared" si="1"/>
        <v>359.7</v>
      </c>
      <c r="I17" s="9">
        <f t="shared" si="2"/>
        <v>2.3085279739272138</v>
      </c>
    </row>
    <row r="18" spans="1:9" ht="30" x14ac:dyDescent="0.2">
      <c r="A18" s="10" t="s">
        <v>29</v>
      </c>
      <c r="B18" s="8" t="s">
        <v>12</v>
      </c>
      <c r="C18" s="8" t="s">
        <v>24</v>
      </c>
      <c r="D18" s="8" t="s">
        <v>26</v>
      </c>
      <c r="E18" s="8" t="s">
        <v>30</v>
      </c>
      <c r="F18" s="9">
        <f>[1]вспомогательная!G26</f>
        <v>368.2</v>
      </c>
      <c r="G18" s="9">
        <f>[1]вспомогательная!H26</f>
        <v>8.5</v>
      </c>
      <c r="H18" s="9">
        <f t="shared" si="1"/>
        <v>359.7</v>
      </c>
      <c r="I18" s="9">
        <f t="shared" si="2"/>
        <v>2.3085279739272138</v>
      </c>
    </row>
    <row r="19" spans="1:9" x14ac:dyDescent="0.2">
      <c r="A19" s="10" t="s">
        <v>31</v>
      </c>
      <c r="B19" s="8" t="s">
        <v>12</v>
      </c>
      <c r="C19" s="8" t="s">
        <v>24</v>
      </c>
      <c r="D19" s="8" t="s">
        <v>26</v>
      </c>
      <c r="E19" s="8" t="s">
        <v>32</v>
      </c>
      <c r="F19" s="9">
        <f>F20</f>
        <v>6</v>
      </c>
      <c r="G19" s="9">
        <f>G20</f>
        <v>0</v>
      </c>
      <c r="H19" s="9">
        <f t="shared" si="1"/>
        <v>6</v>
      </c>
      <c r="I19" s="9">
        <f t="shared" si="2"/>
        <v>0</v>
      </c>
    </row>
    <row r="20" spans="1:9" x14ac:dyDescent="0.2">
      <c r="A20" s="11" t="s">
        <v>33</v>
      </c>
      <c r="B20" s="8" t="s">
        <v>12</v>
      </c>
      <c r="C20" s="8" t="s">
        <v>24</v>
      </c>
      <c r="D20" s="8" t="s">
        <v>26</v>
      </c>
      <c r="E20" s="8" t="s">
        <v>34</v>
      </c>
      <c r="F20" s="9">
        <f>[1]вспомогательная!G28</f>
        <v>6</v>
      </c>
      <c r="G20" s="9">
        <f>[1]вспомогательная!H28</f>
        <v>0</v>
      </c>
      <c r="H20" s="9">
        <f t="shared" si="1"/>
        <v>6</v>
      </c>
      <c r="I20" s="9">
        <f t="shared" si="2"/>
        <v>0</v>
      </c>
    </row>
    <row r="21" spans="1:9" ht="30" x14ac:dyDescent="0.2">
      <c r="A21" s="11" t="s">
        <v>35</v>
      </c>
      <c r="B21" s="8" t="s">
        <v>12</v>
      </c>
      <c r="C21" s="8" t="s">
        <v>24</v>
      </c>
      <c r="D21" s="8" t="s">
        <v>36</v>
      </c>
      <c r="E21" s="8"/>
      <c r="F21" s="9">
        <f>F22</f>
        <v>3272</v>
      </c>
      <c r="G21" s="9">
        <f>G22</f>
        <v>553.9</v>
      </c>
      <c r="H21" s="9">
        <f t="shared" si="1"/>
        <v>2718.1</v>
      </c>
      <c r="I21" s="9">
        <f t="shared" si="2"/>
        <v>16.928484107579461</v>
      </c>
    </row>
    <row r="22" spans="1:9" ht="60" x14ac:dyDescent="0.2">
      <c r="A22" s="10" t="s">
        <v>19</v>
      </c>
      <c r="B22" s="8" t="s">
        <v>12</v>
      </c>
      <c r="C22" s="8" t="s">
        <v>24</v>
      </c>
      <c r="D22" s="8" t="s">
        <v>36</v>
      </c>
      <c r="E22" s="8" t="s">
        <v>20</v>
      </c>
      <c r="F22" s="9">
        <f>F23</f>
        <v>3272</v>
      </c>
      <c r="G22" s="9">
        <f>G23</f>
        <v>553.9</v>
      </c>
      <c r="H22" s="9">
        <f t="shared" si="1"/>
        <v>2718.1</v>
      </c>
      <c r="I22" s="9">
        <f t="shared" si="2"/>
        <v>16.928484107579461</v>
      </c>
    </row>
    <row r="23" spans="1:9" ht="30" x14ac:dyDescent="0.2">
      <c r="A23" s="10" t="s">
        <v>21</v>
      </c>
      <c r="B23" s="8" t="s">
        <v>12</v>
      </c>
      <c r="C23" s="8" t="s">
        <v>24</v>
      </c>
      <c r="D23" s="8" t="s">
        <v>36</v>
      </c>
      <c r="E23" s="8" t="s">
        <v>22</v>
      </c>
      <c r="F23" s="9">
        <f>[1]вспомогательная!G31</f>
        <v>3272</v>
      </c>
      <c r="G23" s="9">
        <f>[1]вспомогательная!H31</f>
        <v>553.9</v>
      </c>
      <c r="H23" s="9">
        <f t="shared" si="1"/>
        <v>2718.1</v>
      </c>
      <c r="I23" s="9">
        <f t="shared" si="2"/>
        <v>16.928484107579461</v>
      </c>
    </row>
    <row r="24" spans="1:9" ht="45" x14ac:dyDescent="0.2">
      <c r="A24" s="7" t="s">
        <v>37</v>
      </c>
      <c r="B24" s="8" t="s">
        <v>12</v>
      </c>
      <c r="C24" s="8" t="s">
        <v>38</v>
      </c>
      <c r="D24" s="8"/>
      <c r="E24" s="8"/>
      <c r="F24" s="9">
        <f>F25+F40</f>
        <v>86521.2</v>
      </c>
      <c r="G24" s="9">
        <f>G25+G40</f>
        <v>15367.999999999998</v>
      </c>
      <c r="H24" s="9">
        <f t="shared" si="1"/>
        <v>71153.2</v>
      </c>
      <c r="I24" s="9">
        <f t="shared" si="2"/>
        <v>17.762120728792478</v>
      </c>
    </row>
    <row r="25" spans="1:9" ht="30" x14ac:dyDescent="0.2">
      <c r="A25" s="11" t="s">
        <v>39</v>
      </c>
      <c r="B25" s="8" t="s">
        <v>12</v>
      </c>
      <c r="C25" s="8" t="s">
        <v>38</v>
      </c>
      <c r="D25" s="8" t="s">
        <v>40</v>
      </c>
      <c r="E25" s="8"/>
      <c r="F25" s="9">
        <f>F26</f>
        <v>82873.2</v>
      </c>
      <c r="G25" s="9">
        <f>G26</f>
        <v>14919.999999999998</v>
      </c>
      <c r="H25" s="9">
        <f t="shared" si="1"/>
        <v>67953.2</v>
      </c>
      <c r="I25" s="9">
        <f t="shared" si="2"/>
        <v>18.003407615489685</v>
      </c>
    </row>
    <row r="26" spans="1:9" x14ac:dyDescent="0.2">
      <c r="A26" s="11" t="s">
        <v>41</v>
      </c>
      <c r="B26" s="8" t="s">
        <v>12</v>
      </c>
      <c r="C26" s="8" t="s">
        <v>38</v>
      </c>
      <c r="D26" s="8" t="s">
        <v>42</v>
      </c>
      <c r="E26" s="8"/>
      <c r="F26" s="9">
        <f>F27</f>
        <v>82873.2</v>
      </c>
      <c r="G26" s="9">
        <f>G27</f>
        <v>14919.999999999998</v>
      </c>
      <c r="H26" s="9">
        <f t="shared" si="1"/>
        <v>67953.2</v>
      </c>
      <c r="I26" s="9">
        <f t="shared" si="2"/>
        <v>18.003407615489685</v>
      </c>
    </row>
    <row r="27" spans="1:9" ht="30" x14ac:dyDescent="0.2">
      <c r="A27" s="7" t="s">
        <v>43</v>
      </c>
      <c r="B27" s="8" t="s">
        <v>12</v>
      </c>
      <c r="C27" s="8" t="s">
        <v>38</v>
      </c>
      <c r="D27" s="8" t="s">
        <v>44</v>
      </c>
      <c r="E27" s="8"/>
      <c r="F27" s="9">
        <f>F28+F35</f>
        <v>82873.2</v>
      </c>
      <c r="G27" s="9">
        <f>G28+G35</f>
        <v>14919.999999999998</v>
      </c>
      <c r="H27" s="9">
        <f t="shared" si="1"/>
        <v>67953.2</v>
      </c>
      <c r="I27" s="9">
        <f t="shared" si="2"/>
        <v>18.003407615489685</v>
      </c>
    </row>
    <row r="28" spans="1:9" x14ac:dyDescent="0.2">
      <c r="A28" s="7" t="s">
        <v>45</v>
      </c>
      <c r="B28" s="8" t="s">
        <v>12</v>
      </c>
      <c r="C28" s="8" t="s">
        <v>38</v>
      </c>
      <c r="D28" s="8" t="s">
        <v>46</v>
      </c>
      <c r="E28" s="8"/>
      <c r="F28" s="9">
        <f>F29+F31+F33</f>
        <v>81041.2</v>
      </c>
      <c r="G28" s="9">
        <f>G29+G31+G33</f>
        <v>14612.599999999999</v>
      </c>
      <c r="H28" s="9">
        <f t="shared" si="1"/>
        <v>66428.600000000006</v>
      </c>
      <c r="I28" s="9">
        <f t="shared" si="2"/>
        <v>18.031075551694691</v>
      </c>
    </row>
    <row r="29" spans="1:9" ht="60" x14ac:dyDescent="0.2">
      <c r="A29" s="10" t="s">
        <v>19</v>
      </c>
      <c r="B29" s="8" t="s">
        <v>12</v>
      </c>
      <c r="C29" s="8" t="s">
        <v>38</v>
      </c>
      <c r="D29" s="8" t="s">
        <v>46</v>
      </c>
      <c r="E29" s="8" t="s">
        <v>20</v>
      </c>
      <c r="F29" s="9">
        <f>F30</f>
        <v>55894.5</v>
      </c>
      <c r="G29" s="9">
        <f>G30</f>
        <v>10482.4</v>
      </c>
      <c r="H29" s="9">
        <f t="shared" si="1"/>
        <v>45412.1</v>
      </c>
      <c r="I29" s="9">
        <f t="shared" si="2"/>
        <v>18.753902441206201</v>
      </c>
    </row>
    <row r="30" spans="1:9" ht="30" x14ac:dyDescent="0.2">
      <c r="A30" s="10" t="s">
        <v>21</v>
      </c>
      <c r="B30" s="8" t="s">
        <v>12</v>
      </c>
      <c r="C30" s="8" t="s">
        <v>38</v>
      </c>
      <c r="D30" s="8" t="s">
        <v>46</v>
      </c>
      <c r="E30" s="8" t="s">
        <v>22</v>
      </c>
      <c r="F30" s="9">
        <f>[1]вспомогательная!G45</f>
        <v>55894.5</v>
      </c>
      <c r="G30" s="9">
        <f>[1]вспомогательная!H45</f>
        <v>10482.4</v>
      </c>
      <c r="H30" s="9">
        <f t="shared" si="1"/>
        <v>45412.1</v>
      </c>
      <c r="I30" s="9">
        <f t="shared" si="2"/>
        <v>18.753902441206201</v>
      </c>
    </row>
    <row r="31" spans="1:9" ht="30" x14ac:dyDescent="0.2">
      <c r="A31" s="10" t="s">
        <v>27</v>
      </c>
      <c r="B31" s="8" t="s">
        <v>12</v>
      </c>
      <c r="C31" s="8" t="s">
        <v>38</v>
      </c>
      <c r="D31" s="8" t="s">
        <v>46</v>
      </c>
      <c r="E31" s="8" t="s">
        <v>28</v>
      </c>
      <c r="F31" s="9">
        <f>F32</f>
        <v>23061.7</v>
      </c>
      <c r="G31" s="9">
        <f>G32</f>
        <v>3512.2</v>
      </c>
      <c r="H31" s="9">
        <f t="shared" si="1"/>
        <v>19549.5</v>
      </c>
      <c r="I31" s="9">
        <f t="shared" si="2"/>
        <v>15.229579779461183</v>
      </c>
    </row>
    <row r="32" spans="1:9" ht="30" x14ac:dyDescent="0.2">
      <c r="A32" s="10" t="s">
        <v>29</v>
      </c>
      <c r="B32" s="8" t="s">
        <v>12</v>
      </c>
      <c r="C32" s="8" t="s">
        <v>38</v>
      </c>
      <c r="D32" s="8" t="s">
        <v>46</v>
      </c>
      <c r="E32" s="8" t="s">
        <v>30</v>
      </c>
      <c r="F32" s="9">
        <f>[1]вспомогательная!G47</f>
        <v>23061.7</v>
      </c>
      <c r="G32" s="9">
        <f>[1]вспомогательная!H47</f>
        <v>3512.2</v>
      </c>
      <c r="H32" s="9">
        <f t="shared" si="1"/>
        <v>19549.5</v>
      </c>
      <c r="I32" s="9">
        <f t="shared" si="2"/>
        <v>15.229579779461183</v>
      </c>
    </row>
    <row r="33" spans="1:9" x14ac:dyDescent="0.2">
      <c r="A33" s="10" t="s">
        <v>31</v>
      </c>
      <c r="B33" s="8" t="s">
        <v>12</v>
      </c>
      <c r="C33" s="8" t="s">
        <v>38</v>
      </c>
      <c r="D33" s="8" t="s">
        <v>46</v>
      </c>
      <c r="E33" s="8" t="s">
        <v>32</v>
      </c>
      <c r="F33" s="9">
        <f>F34</f>
        <v>2085</v>
      </c>
      <c r="G33" s="9">
        <f>G34</f>
        <v>618</v>
      </c>
      <c r="H33" s="9">
        <f t="shared" si="1"/>
        <v>1467</v>
      </c>
      <c r="I33" s="9">
        <f t="shared" si="2"/>
        <v>29.640287769784173</v>
      </c>
    </row>
    <row r="34" spans="1:9" x14ac:dyDescent="0.2">
      <c r="A34" s="11" t="s">
        <v>33</v>
      </c>
      <c r="B34" s="8" t="s">
        <v>12</v>
      </c>
      <c r="C34" s="8" t="s">
        <v>38</v>
      </c>
      <c r="D34" s="8" t="s">
        <v>46</v>
      </c>
      <c r="E34" s="8" t="s">
        <v>34</v>
      </c>
      <c r="F34" s="9">
        <f>[1]вспомогательная!G49</f>
        <v>2085</v>
      </c>
      <c r="G34" s="9">
        <f>[1]вспомогательная!H49</f>
        <v>618</v>
      </c>
      <c r="H34" s="9">
        <f t="shared" si="1"/>
        <v>1467</v>
      </c>
      <c r="I34" s="9">
        <f t="shared" si="2"/>
        <v>29.640287769784173</v>
      </c>
    </row>
    <row r="35" spans="1:9" ht="60" x14ac:dyDescent="0.2">
      <c r="A35" s="12" t="s">
        <v>47</v>
      </c>
      <c r="B35" s="8" t="s">
        <v>12</v>
      </c>
      <c r="C35" s="8" t="s">
        <v>38</v>
      </c>
      <c r="D35" s="8" t="s">
        <v>48</v>
      </c>
      <c r="E35" s="8"/>
      <c r="F35" s="9">
        <f>F36+F38</f>
        <v>1832</v>
      </c>
      <c r="G35" s="9">
        <f>G36+G38</f>
        <v>307.39999999999998</v>
      </c>
      <c r="H35" s="9">
        <f t="shared" si="1"/>
        <v>1524.6</v>
      </c>
      <c r="I35" s="9">
        <f t="shared" si="2"/>
        <v>16.779475982532748</v>
      </c>
    </row>
    <row r="36" spans="1:9" ht="60" x14ac:dyDescent="0.2">
      <c r="A36" s="10" t="s">
        <v>19</v>
      </c>
      <c r="B36" s="8" t="s">
        <v>12</v>
      </c>
      <c r="C36" s="8" t="s">
        <v>38</v>
      </c>
      <c r="D36" s="8" t="s">
        <v>48</v>
      </c>
      <c r="E36" s="8" t="s">
        <v>20</v>
      </c>
      <c r="F36" s="9">
        <f>F37</f>
        <v>1545.9</v>
      </c>
      <c r="G36" s="9">
        <f>G37</f>
        <v>280.89999999999998</v>
      </c>
      <c r="H36" s="9">
        <f t="shared" si="1"/>
        <v>1265</v>
      </c>
      <c r="I36" s="9">
        <f t="shared" si="2"/>
        <v>18.170644931754961</v>
      </c>
    </row>
    <row r="37" spans="1:9" ht="30" x14ac:dyDescent="0.2">
      <c r="A37" s="10" t="s">
        <v>21</v>
      </c>
      <c r="B37" s="8" t="s">
        <v>12</v>
      </c>
      <c r="C37" s="8" t="s">
        <v>38</v>
      </c>
      <c r="D37" s="8" t="s">
        <v>48</v>
      </c>
      <c r="E37" s="8" t="s">
        <v>22</v>
      </c>
      <c r="F37" s="9">
        <f>[1]вспомогательная!G52</f>
        <v>1545.9</v>
      </c>
      <c r="G37" s="9">
        <f>[1]вспомогательная!H52</f>
        <v>280.89999999999998</v>
      </c>
      <c r="H37" s="9">
        <f t="shared" si="1"/>
        <v>1265</v>
      </c>
      <c r="I37" s="9">
        <f t="shared" si="2"/>
        <v>18.170644931754961</v>
      </c>
    </row>
    <row r="38" spans="1:9" ht="30" x14ac:dyDescent="0.2">
      <c r="A38" s="10" t="s">
        <v>27</v>
      </c>
      <c r="B38" s="8" t="s">
        <v>12</v>
      </c>
      <c r="C38" s="8" t="s">
        <v>38</v>
      </c>
      <c r="D38" s="8" t="s">
        <v>48</v>
      </c>
      <c r="E38" s="8" t="s">
        <v>28</v>
      </c>
      <c r="F38" s="9">
        <f>F39</f>
        <v>286.10000000000002</v>
      </c>
      <c r="G38" s="9">
        <f>G39</f>
        <v>26.5</v>
      </c>
      <c r="H38" s="9">
        <f t="shared" si="1"/>
        <v>259.60000000000002</v>
      </c>
      <c r="I38" s="9">
        <f t="shared" si="2"/>
        <v>9.262495630898286</v>
      </c>
    </row>
    <row r="39" spans="1:9" ht="30" x14ac:dyDescent="0.2">
      <c r="A39" s="10" t="s">
        <v>29</v>
      </c>
      <c r="B39" s="8" t="s">
        <v>12</v>
      </c>
      <c r="C39" s="8" t="s">
        <v>38</v>
      </c>
      <c r="D39" s="8" t="s">
        <v>48</v>
      </c>
      <c r="E39" s="8" t="s">
        <v>30</v>
      </c>
      <c r="F39" s="9">
        <f>[1]вспомогательная!G54</f>
        <v>286.10000000000002</v>
      </c>
      <c r="G39" s="9">
        <f>[1]вспомогательная!H54</f>
        <v>26.5</v>
      </c>
      <c r="H39" s="9">
        <f t="shared" si="1"/>
        <v>259.60000000000002</v>
      </c>
      <c r="I39" s="9">
        <f t="shared" si="2"/>
        <v>9.262495630898286</v>
      </c>
    </row>
    <row r="40" spans="1:9" ht="45" x14ac:dyDescent="0.2">
      <c r="A40" s="11" t="s">
        <v>49</v>
      </c>
      <c r="B40" s="8" t="s">
        <v>12</v>
      </c>
      <c r="C40" s="8" t="s">
        <v>38</v>
      </c>
      <c r="D40" s="8" t="s">
        <v>50</v>
      </c>
      <c r="E40" s="8"/>
      <c r="F40" s="9">
        <f t="shared" ref="F40:G43" si="3">F41</f>
        <v>3648</v>
      </c>
      <c r="G40" s="9">
        <f t="shared" si="3"/>
        <v>448</v>
      </c>
      <c r="H40" s="9">
        <f t="shared" si="1"/>
        <v>3200</v>
      </c>
      <c r="I40" s="9">
        <f t="shared" si="2"/>
        <v>12.280701754385964</v>
      </c>
    </row>
    <row r="41" spans="1:9" ht="45" x14ac:dyDescent="0.2">
      <c r="A41" s="10" t="s">
        <v>51</v>
      </c>
      <c r="B41" s="8" t="s">
        <v>12</v>
      </c>
      <c r="C41" s="8" t="s">
        <v>38</v>
      </c>
      <c r="D41" s="8" t="s">
        <v>52</v>
      </c>
      <c r="E41" s="8"/>
      <c r="F41" s="9">
        <f t="shared" si="3"/>
        <v>3648</v>
      </c>
      <c r="G41" s="9">
        <f t="shared" si="3"/>
        <v>448</v>
      </c>
      <c r="H41" s="9">
        <f t="shared" si="1"/>
        <v>3200</v>
      </c>
      <c r="I41" s="9">
        <f t="shared" si="2"/>
        <v>12.280701754385964</v>
      </c>
    </row>
    <row r="42" spans="1:9" ht="60" x14ac:dyDescent="0.2">
      <c r="A42" s="7" t="s">
        <v>53</v>
      </c>
      <c r="B42" s="8" t="s">
        <v>12</v>
      </c>
      <c r="C42" s="8" t="s">
        <v>38</v>
      </c>
      <c r="D42" s="8" t="s">
        <v>54</v>
      </c>
      <c r="E42" s="8"/>
      <c r="F42" s="9">
        <f t="shared" si="3"/>
        <v>3648</v>
      </c>
      <c r="G42" s="9">
        <f t="shared" si="3"/>
        <v>448</v>
      </c>
      <c r="H42" s="9">
        <f t="shared" si="1"/>
        <v>3200</v>
      </c>
      <c r="I42" s="9">
        <f t="shared" si="2"/>
        <v>12.280701754385964</v>
      </c>
    </row>
    <row r="43" spans="1:9" ht="30" x14ac:dyDescent="0.2">
      <c r="A43" s="10" t="s">
        <v>27</v>
      </c>
      <c r="B43" s="8" t="s">
        <v>12</v>
      </c>
      <c r="C43" s="8" t="s">
        <v>38</v>
      </c>
      <c r="D43" s="8" t="s">
        <v>54</v>
      </c>
      <c r="E43" s="8" t="s">
        <v>28</v>
      </c>
      <c r="F43" s="9">
        <f t="shared" si="3"/>
        <v>3648</v>
      </c>
      <c r="G43" s="9">
        <f t="shared" si="3"/>
        <v>448</v>
      </c>
      <c r="H43" s="9">
        <f t="shared" si="1"/>
        <v>3200</v>
      </c>
      <c r="I43" s="9">
        <f t="shared" si="2"/>
        <v>12.280701754385964</v>
      </c>
    </row>
    <row r="44" spans="1:9" ht="30" x14ac:dyDescent="0.2">
      <c r="A44" s="10" t="s">
        <v>29</v>
      </c>
      <c r="B44" s="8" t="s">
        <v>12</v>
      </c>
      <c r="C44" s="8" t="s">
        <v>38</v>
      </c>
      <c r="D44" s="8" t="s">
        <v>54</v>
      </c>
      <c r="E44" s="8" t="s">
        <v>30</v>
      </c>
      <c r="F44" s="9">
        <f>[1]вспомогательная!G59</f>
        <v>3648</v>
      </c>
      <c r="G44" s="9">
        <f>[1]вспомогательная!H59</f>
        <v>448</v>
      </c>
      <c r="H44" s="9">
        <f t="shared" si="1"/>
        <v>3200</v>
      </c>
      <c r="I44" s="9">
        <f t="shared" si="2"/>
        <v>12.280701754385964</v>
      </c>
    </row>
    <row r="45" spans="1:9" ht="45" x14ac:dyDescent="0.2">
      <c r="A45" s="7" t="s">
        <v>55</v>
      </c>
      <c r="B45" s="8" t="s">
        <v>12</v>
      </c>
      <c r="C45" s="8" t="s">
        <v>56</v>
      </c>
      <c r="D45" s="8"/>
      <c r="E45" s="8"/>
      <c r="F45" s="9">
        <f>F46+F56</f>
        <v>17060</v>
      </c>
      <c r="G45" s="9">
        <f>G46+G56</f>
        <v>3370.6000000000004</v>
      </c>
      <c r="H45" s="9">
        <f t="shared" si="1"/>
        <v>13689.4</v>
      </c>
      <c r="I45" s="9">
        <f t="shared" si="2"/>
        <v>19.757327080890974</v>
      </c>
    </row>
    <row r="46" spans="1:9" ht="30" x14ac:dyDescent="0.2">
      <c r="A46" s="11" t="s">
        <v>39</v>
      </c>
      <c r="B46" s="8" t="s">
        <v>12</v>
      </c>
      <c r="C46" s="8" t="s">
        <v>56</v>
      </c>
      <c r="D46" s="8" t="s">
        <v>40</v>
      </c>
      <c r="E46" s="8"/>
      <c r="F46" s="9">
        <f t="shared" ref="F46:G48" si="4">F47</f>
        <v>12060</v>
      </c>
      <c r="G46" s="9">
        <f t="shared" si="4"/>
        <v>2516.6000000000004</v>
      </c>
      <c r="H46" s="9">
        <f t="shared" si="1"/>
        <v>9543.4</v>
      </c>
      <c r="I46" s="9">
        <f t="shared" si="2"/>
        <v>20.86733001658375</v>
      </c>
    </row>
    <row r="47" spans="1:9" x14ac:dyDescent="0.2">
      <c r="A47" s="11" t="s">
        <v>41</v>
      </c>
      <c r="B47" s="8" t="s">
        <v>12</v>
      </c>
      <c r="C47" s="8" t="s">
        <v>56</v>
      </c>
      <c r="D47" s="8" t="s">
        <v>42</v>
      </c>
      <c r="E47" s="8"/>
      <c r="F47" s="9">
        <f t="shared" si="4"/>
        <v>12060</v>
      </c>
      <c r="G47" s="9">
        <f t="shared" si="4"/>
        <v>2516.6000000000004</v>
      </c>
      <c r="H47" s="9">
        <f t="shared" si="1"/>
        <v>9543.4</v>
      </c>
      <c r="I47" s="9">
        <f t="shared" si="2"/>
        <v>20.86733001658375</v>
      </c>
    </row>
    <row r="48" spans="1:9" ht="30" x14ac:dyDescent="0.2">
      <c r="A48" s="7" t="s">
        <v>43</v>
      </c>
      <c r="B48" s="8" t="s">
        <v>12</v>
      </c>
      <c r="C48" s="8" t="s">
        <v>56</v>
      </c>
      <c r="D48" s="8" t="s">
        <v>44</v>
      </c>
      <c r="E48" s="8"/>
      <c r="F48" s="9">
        <f t="shared" si="4"/>
        <v>12060</v>
      </c>
      <c r="G48" s="9">
        <f t="shared" si="4"/>
        <v>2516.6000000000004</v>
      </c>
      <c r="H48" s="9">
        <f t="shared" si="1"/>
        <v>9543.4</v>
      </c>
      <c r="I48" s="9">
        <f t="shared" si="2"/>
        <v>20.86733001658375</v>
      </c>
    </row>
    <row r="49" spans="1:9" x14ac:dyDescent="0.2">
      <c r="A49" s="7" t="s">
        <v>45</v>
      </c>
      <c r="B49" s="8" t="s">
        <v>12</v>
      </c>
      <c r="C49" s="8" t="s">
        <v>56</v>
      </c>
      <c r="D49" s="8" t="s">
        <v>46</v>
      </c>
      <c r="E49" s="8"/>
      <c r="F49" s="9">
        <f>F50+F52+F54</f>
        <v>12060</v>
      </c>
      <c r="G49" s="9">
        <f>G50+G52+G54</f>
        <v>2516.6000000000004</v>
      </c>
      <c r="H49" s="9">
        <f t="shared" si="1"/>
        <v>9543.4</v>
      </c>
      <c r="I49" s="9">
        <f t="shared" si="2"/>
        <v>20.86733001658375</v>
      </c>
    </row>
    <row r="50" spans="1:9" ht="60" x14ac:dyDescent="0.2">
      <c r="A50" s="10" t="s">
        <v>19</v>
      </c>
      <c r="B50" s="8" t="s">
        <v>12</v>
      </c>
      <c r="C50" s="8" t="s">
        <v>56</v>
      </c>
      <c r="D50" s="8" t="s">
        <v>46</v>
      </c>
      <c r="E50" s="8" t="s">
        <v>20</v>
      </c>
      <c r="F50" s="9">
        <f>F51</f>
        <v>9484</v>
      </c>
      <c r="G50" s="9">
        <f>G51</f>
        <v>2377.3000000000002</v>
      </c>
      <c r="H50" s="9">
        <f t="shared" si="1"/>
        <v>7106.7</v>
      </c>
      <c r="I50" s="9">
        <f t="shared" si="2"/>
        <v>25.066427667650782</v>
      </c>
    </row>
    <row r="51" spans="1:9" ht="30" x14ac:dyDescent="0.2">
      <c r="A51" s="10" t="s">
        <v>21</v>
      </c>
      <c r="B51" s="8" t="s">
        <v>12</v>
      </c>
      <c r="C51" s="8" t="s">
        <v>56</v>
      </c>
      <c r="D51" s="8" t="s">
        <v>46</v>
      </c>
      <c r="E51" s="8" t="s">
        <v>22</v>
      </c>
      <c r="F51" s="9">
        <f>[1]вспомогательная!G1006</f>
        <v>9484</v>
      </c>
      <c r="G51" s="9">
        <f>[1]вспомогательная!H1006</f>
        <v>2377.3000000000002</v>
      </c>
      <c r="H51" s="9">
        <f t="shared" si="1"/>
        <v>7106.7</v>
      </c>
      <c r="I51" s="9">
        <f t="shared" si="2"/>
        <v>25.066427667650782</v>
      </c>
    </row>
    <row r="52" spans="1:9" ht="30" x14ac:dyDescent="0.2">
      <c r="A52" s="10" t="s">
        <v>27</v>
      </c>
      <c r="B52" s="8" t="s">
        <v>12</v>
      </c>
      <c r="C52" s="8" t="s">
        <v>56</v>
      </c>
      <c r="D52" s="8" t="s">
        <v>46</v>
      </c>
      <c r="E52" s="8" t="s">
        <v>28</v>
      </c>
      <c r="F52" s="9">
        <f>F53</f>
        <v>2568</v>
      </c>
      <c r="G52" s="9">
        <f>G53</f>
        <v>139.30000000000001</v>
      </c>
      <c r="H52" s="9">
        <f t="shared" si="1"/>
        <v>2428.6999999999998</v>
      </c>
      <c r="I52" s="9">
        <f t="shared" si="2"/>
        <v>5.424454828660437</v>
      </c>
    </row>
    <row r="53" spans="1:9" ht="30" x14ac:dyDescent="0.2">
      <c r="A53" s="10" t="s">
        <v>29</v>
      </c>
      <c r="B53" s="8" t="s">
        <v>12</v>
      </c>
      <c r="C53" s="8" t="s">
        <v>56</v>
      </c>
      <c r="D53" s="8" t="s">
        <v>46</v>
      </c>
      <c r="E53" s="8" t="s">
        <v>30</v>
      </c>
      <c r="F53" s="9">
        <f>[1]вспомогательная!G1008</f>
        <v>2568</v>
      </c>
      <c r="G53" s="9">
        <f>[1]вспомогательная!H1008</f>
        <v>139.30000000000001</v>
      </c>
      <c r="H53" s="9">
        <f t="shared" si="1"/>
        <v>2428.6999999999998</v>
      </c>
      <c r="I53" s="9">
        <f t="shared" si="2"/>
        <v>5.424454828660437</v>
      </c>
    </row>
    <row r="54" spans="1:9" x14ac:dyDescent="0.2">
      <c r="A54" s="10" t="s">
        <v>31</v>
      </c>
      <c r="B54" s="8" t="s">
        <v>12</v>
      </c>
      <c r="C54" s="8" t="s">
        <v>56</v>
      </c>
      <c r="D54" s="8" t="s">
        <v>46</v>
      </c>
      <c r="E54" s="8" t="s">
        <v>32</v>
      </c>
      <c r="F54" s="9">
        <f>F55</f>
        <v>8</v>
      </c>
      <c r="G54" s="9">
        <f>G55</f>
        <v>0</v>
      </c>
      <c r="H54" s="9">
        <f t="shared" si="1"/>
        <v>8</v>
      </c>
      <c r="I54" s="9">
        <f t="shared" si="2"/>
        <v>0</v>
      </c>
    </row>
    <row r="55" spans="1:9" x14ac:dyDescent="0.2">
      <c r="A55" s="11" t="s">
        <v>33</v>
      </c>
      <c r="B55" s="8" t="s">
        <v>12</v>
      </c>
      <c r="C55" s="8" t="s">
        <v>56</v>
      </c>
      <c r="D55" s="8" t="s">
        <v>46</v>
      </c>
      <c r="E55" s="8" t="s">
        <v>34</v>
      </c>
      <c r="F55" s="9">
        <f>[1]вспомогательная!G1010</f>
        <v>8</v>
      </c>
      <c r="G55" s="9">
        <f>[1]вспомогательная!H1010</f>
        <v>0</v>
      </c>
      <c r="H55" s="9">
        <f t="shared" si="1"/>
        <v>8</v>
      </c>
      <c r="I55" s="9">
        <f t="shared" si="2"/>
        <v>0</v>
      </c>
    </row>
    <row r="56" spans="1:9" ht="30" x14ac:dyDescent="0.2">
      <c r="A56" s="11" t="s">
        <v>15</v>
      </c>
      <c r="B56" s="8" t="s">
        <v>12</v>
      </c>
      <c r="C56" s="8" t="s">
        <v>56</v>
      </c>
      <c r="D56" s="8" t="s">
        <v>16</v>
      </c>
      <c r="E56" s="8"/>
      <c r="F56" s="9">
        <f>F57+F64</f>
        <v>5000</v>
      </c>
      <c r="G56" s="9">
        <f>G57+G64</f>
        <v>854.00000000000011</v>
      </c>
      <c r="H56" s="9">
        <f t="shared" si="1"/>
        <v>4146</v>
      </c>
      <c r="I56" s="9">
        <f t="shared" si="2"/>
        <v>17.080000000000002</v>
      </c>
    </row>
    <row r="57" spans="1:9" x14ac:dyDescent="0.2">
      <c r="A57" s="7" t="s">
        <v>25</v>
      </c>
      <c r="B57" s="8" t="s">
        <v>12</v>
      </c>
      <c r="C57" s="8" t="s">
        <v>56</v>
      </c>
      <c r="D57" s="8" t="s">
        <v>26</v>
      </c>
      <c r="E57" s="8"/>
      <c r="F57" s="9">
        <f>F58+F60+F62</f>
        <v>3381</v>
      </c>
      <c r="G57" s="9">
        <f>G58+G60+G62</f>
        <v>579.90000000000009</v>
      </c>
      <c r="H57" s="9">
        <f t="shared" si="1"/>
        <v>2801.1</v>
      </c>
      <c r="I57" s="9">
        <f t="shared" si="2"/>
        <v>17.15173025732032</v>
      </c>
    </row>
    <row r="58" spans="1:9" ht="60" x14ac:dyDescent="0.2">
      <c r="A58" s="10" t="s">
        <v>19</v>
      </c>
      <c r="B58" s="8" t="s">
        <v>12</v>
      </c>
      <c r="C58" s="8" t="s">
        <v>56</v>
      </c>
      <c r="D58" s="8" t="s">
        <v>26</v>
      </c>
      <c r="E58" s="8" t="s">
        <v>20</v>
      </c>
      <c r="F58" s="9">
        <f>F59</f>
        <v>2743</v>
      </c>
      <c r="G58" s="9">
        <f>G59</f>
        <v>538.20000000000005</v>
      </c>
      <c r="H58" s="9">
        <f t="shared" si="1"/>
        <v>2204.8000000000002</v>
      </c>
      <c r="I58" s="9">
        <f t="shared" si="2"/>
        <v>19.620853080568722</v>
      </c>
    </row>
    <row r="59" spans="1:9" ht="30" x14ac:dyDescent="0.2">
      <c r="A59" s="10" t="s">
        <v>21</v>
      </c>
      <c r="B59" s="8" t="s">
        <v>12</v>
      </c>
      <c r="C59" s="8" t="s">
        <v>56</v>
      </c>
      <c r="D59" s="8" t="s">
        <v>26</v>
      </c>
      <c r="E59" s="8" t="s">
        <v>22</v>
      </c>
      <c r="F59" s="9">
        <f>[1]вспомогательная!G1017</f>
        <v>2743</v>
      </c>
      <c r="G59" s="9">
        <f>[1]вспомогательная!H1017</f>
        <v>538.20000000000005</v>
      </c>
      <c r="H59" s="9">
        <f t="shared" si="1"/>
        <v>2204.8000000000002</v>
      </c>
      <c r="I59" s="9">
        <f t="shared" si="2"/>
        <v>19.620853080568722</v>
      </c>
    </row>
    <row r="60" spans="1:9" ht="30" x14ac:dyDescent="0.2">
      <c r="A60" s="10" t="s">
        <v>27</v>
      </c>
      <c r="B60" s="8" t="s">
        <v>12</v>
      </c>
      <c r="C60" s="8" t="s">
        <v>56</v>
      </c>
      <c r="D60" s="8" t="s">
        <v>26</v>
      </c>
      <c r="E60" s="8" t="s">
        <v>28</v>
      </c>
      <c r="F60" s="9">
        <f>F61</f>
        <v>530.20000000000005</v>
      </c>
      <c r="G60" s="9">
        <f>G61</f>
        <v>20.2</v>
      </c>
      <c r="H60" s="9">
        <f t="shared" si="1"/>
        <v>510.00000000000006</v>
      </c>
      <c r="I60" s="9">
        <f t="shared" si="2"/>
        <v>3.8098830629950959</v>
      </c>
    </row>
    <row r="61" spans="1:9" ht="30" x14ac:dyDescent="0.2">
      <c r="A61" s="10" t="s">
        <v>29</v>
      </c>
      <c r="B61" s="8" t="s">
        <v>12</v>
      </c>
      <c r="C61" s="8" t="s">
        <v>56</v>
      </c>
      <c r="D61" s="8" t="s">
        <v>26</v>
      </c>
      <c r="E61" s="8" t="s">
        <v>30</v>
      </c>
      <c r="F61" s="9">
        <f>[1]вспомогательная!G1019</f>
        <v>530.20000000000005</v>
      </c>
      <c r="G61" s="9">
        <f>[1]вспомогательная!H1019</f>
        <v>20.2</v>
      </c>
      <c r="H61" s="9">
        <f t="shared" si="1"/>
        <v>510.00000000000006</v>
      </c>
      <c r="I61" s="9">
        <f t="shared" si="2"/>
        <v>3.8098830629950959</v>
      </c>
    </row>
    <row r="62" spans="1:9" x14ac:dyDescent="0.2">
      <c r="A62" s="10" t="s">
        <v>31</v>
      </c>
      <c r="B62" s="8" t="s">
        <v>12</v>
      </c>
      <c r="C62" s="8" t="s">
        <v>56</v>
      </c>
      <c r="D62" s="8" t="s">
        <v>26</v>
      </c>
      <c r="E62" s="8" t="s">
        <v>32</v>
      </c>
      <c r="F62" s="9">
        <f>F63</f>
        <v>107.8</v>
      </c>
      <c r="G62" s="9">
        <f>G63</f>
        <v>21.5</v>
      </c>
      <c r="H62" s="9">
        <f t="shared" si="1"/>
        <v>86.3</v>
      </c>
      <c r="I62" s="9">
        <f t="shared" si="2"/>
        <v>19.944341372912803</v>
      </c>
    </row>
    <row r="63" spans="1:9" x14ac:dyDescent="0.2">
      <c r="A63" s="11" t="s">
        <v>33</v>
      </c>
      <c r="B63" s="8" t="s">
        <v>12</v>
      </c>
      <c r="C63" s="8" t="s">
        <v>56</v>
      </c>
      <c r="D63" s="8" t="s">
        <v>26</v>
      </c>
      <c r="E63" s="8" t="s">
        <v>34</v>
      </c>
      <c r="F63" s="9">
        <f>[1]вспомогательная!G1021</f>
        <v>107.8</v>
      </c>
      <c r="G63" s="9">
        <f>[1]вспомогательная!H1021</f>
        <v>21.5</v>
      </c>
      <c r="H63" s="9">
        <f t="shared" si="1"/>
        <v>86.3</v>
      </c>
      <c r="I63" s="9">
        <f t="shared" si="2"/>
        <v>19.944341372912803</v>
      </c>
    </row>
    <row r="64" spans="1:9" x14ac:dyDescent="0.2">
      <c r="A64" s="10" t="s">
        <v>57</v>
      </c>
      <c r="B64" s="8" t="s">
        <v>12</v>
      </c>
      <c r="C64" s="8" t="s">
        <v>56</v>
      </c>
      <c r="D64" s="8" t="s">
        <v>58</v>
      </c>
      <c r="E64" s="8"/>
      <c r="F64" s="9">
        <f>F65</f>
        <v>1619</v>
      </c>
      <c r="G64" s="9">
        <f>G65</f>
        <v>274.10000000000002</v>
      </c>
      <c r="H64" s="9">
        <f t="shared" si="1"/>
        <v>1344.9</v>
      </c>
      <c r="I64" s="9">
        <f t="shared" si="2"/>
        <v>16.930203829524398</v>
      </c>
    </row>
    <row r="65" spans="1:9" ht="60" x14ac:dyDescent="0.2">
      <c r="A65" s="10" t="s">
        <v>19</v>
      </c>
      <c r="B65" s="8" t="s">
        <v>12</v>
      </c>
      <c r="C65" s="8" t="s">
        <v>56</v>
      </c>
      <c r="D65" s="8" t="s">
        <v>58</v>
      </c>
      <c r="E65" s="8" t="s">
        <v>20</v>
      </c>
      <c r="F65" s="9">
        <f>F66</f>
        <v>1619</v>
      </c>
      <c r="G65" s="9">
        <f>G66</f>
        <v>274.10000000000002</v>
      </c>
      <c r="H65" s="9">
        <f t="shared" si="1"/>
        <v>1344.9</v>
      </c>
      <c r="I65" s="9">
        <f t="shared" si="2"/>
        <v>16.930203829524398</v>
      </c>
    </row>
    <row r="66" spans="1:9" ht="30" x14ac:dyDescent="0.2">
      <c r="A66" s="10" t="s">
        <v>21</v>
      </c>
      <c r="B66" s="8" t="s">
        <v>12</v>
      </c>
      <c r="C66" s="8" t="s">
        <v>56</v>
      </c>
      <c r="D66" s="8" t="s">
        <v>58</v>
      </c>
      <c r="E66" s="8" t="s">
        <v>22</v>
      </c>
      <c r="F66" s="9">
        <f>[1]вспомогательная!G1024</f>
        <v>1619</v>
      </c>
      <c r="G66" s="9">
        <f>[1]вспомогательная!H1024</f>
        <v>274.10000000000002</v>
      </c>
      <c r="H66" s="9">
        <f t="shared" si="1"/>
        <v>1344.9</v>
      </c>
      <c r="I66" s="9">
        <f t="shared" si="2"/>
        <v>16.930203829524398</v>
      </c>
    </row>
    <row r="67" spans="1:9" x14ac:dyDescent="0.2">
      <c r="A67" s="7" t="s">
        <v>59</v>
      </c>
      <c r="B67" s="8" t="s">
        <v>12</v>
      </c>
      <c r="C67" s="8" t="s">
        <v>60</v>
      </c>
      <c r="D67" s="8"/>
      <c r="E67" s="8"/>
      <c r="F67" s="9">
        <f t="shared" ref="F67:G70" si="5">F68</f>
        <v>1000</v>
      </c>
      <c r="G67" s="9">
        <f t="shared" si="5"/>
        <v>0</v>
      </c>
      <c r="H67" s="9">
        <f t="shared" si="1"/>
        <v>1000</v>
      </c>
      <c r="I67" s="9">
        <f t="shared" si="2"/>
        <v>0</v>
      </c>
    </row>
    <row r="68" spans="1:9" x14ac:dyDescent="0.2">
      <c r="A68" s="7" t="s">
        <v>61</v>
      </c>
      <c r="B68" s="8" t="s">
        <v>12</v>
      </c>
      <c r="C68" s="8" t="s">
        <v>60</v>
      </c>
      <c r="D68" s="8" t="s">
        <v>62</v>
      </c>
      <c r="E68" s="8"/>
      <c r="F68" s="9">
        <f t="shared" si="5"/>
        <v>1000</v>
      </c>
      <c r="G68" s="9">
        <f t="shared" si="5"/>
        <v>0</v>
      </c>
      <c r="H68" s="9">
        <f t="shared" si="1"/>
        <v>1000</v>
      </c>
      <c r="I68" s="9">
        <f t="shared" si="2"/>
        <v>0</v>
      </c>
    </row>
    <row r="69" spans="1:9" x14ac:dyDescent="0.2">
      <c r="A69" s="7" t="s">
        <v>63</v>
      </c>
      <c r="B69" s="8" t="s">
        <v>12</v>
      </c>
      <c r="C69" s="8" t="s">
        <v>60</v>
      </c>
      <c r="D69" s="8" t="s">
        <v>64</v>
      </c>
      <c r="E69" s="8"/>
      <c r="F69" s="9">
        <f t="shared" si="5"/>
        <v>1000</v>
      </c>
      <c r="G69" s="9">
        <f t="shared" si="5"/>
        <v>0</v>
      </c>
      <c r="H69" s="9">
        <f t="shared" si="1"/>
        <v>1000</v>
      </c>
      <c r="I69" s="9">
        <f t="shared" si="2"/>
        <v>0</v>
      </c>
    </row>
    <row r="70" spans="1:9" x14ac:dyDescent="0.2">
      <c r="A70" s="13" t="s">
        <v>31</v>
      </c>
      <c r="B70" s="8" t="s">
        <v>12</v>
      </c>
      <c r="C70" s="8" t="s">
        <v>60</v>
      </c>
      <c r="D70" s="8" t="s">
        <v>64</v>
      </c>
      <c r="E70" s="8" t="s">
        <v>32</v>
      </c>
      <c r="F70" s="9">
        <f t="shared" si="5"/>
        <v>1000</v>
      </c>
      <c r="G70" s="9">
        <f t="shared" si="5"/>
        <v>0</v>
      </c>
      <c r="H70" s="9">
        <f t="shared" si="1"/>
        <v>1000</v>
      </c>
      <c r="I70" s="9">
        <f t="shared" si="2"/>
        <v>0</v>
      </c>
    </row>
    <row r="71" spans="1:9" x14ac:dyDescent="0.2">
      <c r="A71" s="7" t="s">
        <v>65</v>
      </c>
      <c r="B71" s="8" t="s">
        <v>12</v>
      </c>
      <c r="C71" s="8" t="s">
        <v>60</v>
      </c>
      <c r="D71" s="8" t="s">
        <v>64</v>
      </c>
      <c r="E71" s="8" t="s">
        <v>66</v>
      </c>
      <c r="F71" s="9">
        <f>[1]вспомогательная!G64</f>
        <v>1000</v>
      </c>
      <c r="G71" s="9">
        <f>[1]вспомогательная!H64</f>
        <v>0</v>
      </c>
      <c r="H71" s="9">
        <f t="shared" ref="H71:H134" si="6">F71-G71</f>
        <v>1000</v>
      </c>
      <c r="I71" s="9">
        <f t="shared" ref="I71:I134" si="7">G71/F71*100</f>
        <v>0</v>
      </c>
    </row>
    <row r="72" spans="1:9" x14ac:dyDescent="0.2">
      <c r="A72" s="7" t="s">
        <v>67</v>
      </c>
      <c r="B72" s="8" t="s">
        <v>12</v>
      </c>
      <c r="C72" s="8" t="s">
        <v>68</v>
      </c>
      <c r="D72" s="8"/>
      <c r="E72" s="8"/>
      <c r="F72" s="9">
        <f>F88+F136+F73+F108+F113+F125</f>
        <v>91124.4</v>
      </c>
      <c r="G72" s="9">
        <f>G88+G136+G73+G108+G113+G125</f>
        <v>24721.800000000003</v>
      </c>
      <c r="H72" s="9">
        <f t="shared" si="6"/>
        <v>66402.599999999991</v>
      </c>
      <c r="I72" s="9">
        <f t="shared" si="7"/>
        <v>27.129725957043345</v>
      </c>
    </row>
    <row r="73" spans="1:9" ht="30" x14ac:dyDescent="0.2">
      <c r="A73" s="11" t="s">
        <v>69</v>
      </c>
      <c r="B73" s="8" t="s">
        <v>12</v>
      </c>
      <c r="C73" s="8" t="s">
        <v>68</v>
      </c>
      <c r="D73" s="8" t="s">
        <v>70</v>
      </c>
      <c r="E73" s="8"/>
      <c r="F73" s="9">
        <f>F81+F74</f>
        <v>2916</v>
      </c>
      <c r="G73" s="9">
        <f>G81+G74</f>
        <v>469.6</v>
      </c>
      <c r="H73" s="9">
        <f t="shared" si="6"/>
        <v>2446.4</v>
      </c>
      <c r="I73" s="9">
        <f t="shared" si="7"/>
        <v>16.104252400548695</v>
      </c>
    </row>
    <row r="74" spans="1:9" x14ac:dyDescent="0.2">
      <c r="A74" s="11" t="s">
        <v>71</v>
      </c>
      <c r="B74" s="8" t="s">
        <v>12</v>
      </c>
      <c r="C74" s="8" t="s">
        <v>68</v>
      </c>
      <c r="D74" s="8" t="s">
        <v>72</v>
      </c>
      <c r="E74" s="8"/>
      <c r="F74" s="9">
        <f>F75</f>
        <v>906</v>
      </c>
      <c r="G74" s="9">
        <f>G75</f>
        <v>136</v>
      </c>
      <c r="H74" s="9">
        <f t="shared" si="6"/>
        <v>770</v>
      </c>
      <c r="I74" s="9">
        <f t="shared" si="7"/>
        <v>15.011037527593817</v>
      </c>
    </row>
    <row r="75" spans="1:9" ht="45" x14ac:dyDescent="0.2">
      <c r="A75" s="11" t="s">
        <v>73</v>
      </c>
      <c r="B75" s="8" t="s">
        <v>12</v>
      </c>
      <c r="C75" s="8" t="s">
        <v>68</v>
      </c>
      <c r="D75" s="8" t="s">
        <v>74</v>
      </c>
      <c r="E75" s="8"/>
      <c r="F75" s="9">
        <f>F76</f>
        <v>906</v>
      </c>
      <c r="G75" s="9">
        <f>G76</f>
        <v>136</v>
      </c>
      <c r="H75" s="9">
        <f t="shared" si="6"/>
        <v>770</v>
      </c>
      <c r="I75" s="9">
        <f t="shared" si="7"/>
        <v>15.011037527593817</v>
      </c>
    </row>
    <row r="76" spans="1:9" ht="60" x14ac:dyDescent="0.2">
      <c r="A76" s="11" t="s">
        <v>75</v>
      </c>
      <c r="B76" s="8" t="s">
        <v>12</v>
      </c>
      <c r="C76" s="8" t="s">
        <v>68</v>
      </c>
      <c r="D76" s="8" t="s">
        <v>76</v>
      </c>
      <c r="E76" s="8"/>
      <c r="F76" s="14">
        <f>F77+F79</f>
        <v>906</v>
      </c>
      <c r="G76" s="14">
        <f>G77+G79</f>
        <v>136</v>
      </c>
      <c r="H76" s="9">
        <f t="shared" si="6"/>
        <v>770</v>
      </c>
      <c r="I76" s="9">
        <f t="shared" si="7"/>
        <v>15.011037527593817</v>
      </c>
    </row>
    <row r="77" spans="1:9" ht="60" x14ac:dyDescent="0.2">
      <c r="A77" s="11" t="s">
        <v>19</v>
      </c>
      <c r="B77" s="8" t="s">
        <v>12</v>
      </c>
      <c r="C77" s="8" t="s">
        <v>68</v>
      </c>
      <c r="D77" s="8" t="s">
        <v>76</v>
      </c>
      <c r="E77" s="15">
        <v>100</v>
      </c>
      <c r="F77" s="14">
        <f>F78</f>
        <v>876.9</v>
      </c>
      <c r="G77" s="14">
        <f>G78</f>
        <v>136</v>
      </c>
      <c r="H77" s="9">
        <f t="shared" si="6"/>
        <v>740.9</v>
      </c>
      <c r="I77" s="9">
        <f t="shared" si="7"/>
        <v>15.509180066142092</v>
      </c>
    </row>
    <row r="78" spans="1:9" x14ac:dyDescent="0.2">
      <c r="A78" s="11" t="s">
        <v>77</v>
      </c>
      <c r="B78" s="8" t="s">
        <v>12</v>
      </c>
      <c r="C78" s="8" t="s">
        <v>68</v>
      </c>
      <c r="D78" s="8" t="s">
        <v>76</v>
      </c>
      <c r="E78" s="15">
        <v>110</v>
      </c>
      <c r="F78" s="14">
        <f>[1]вспомогательная!G71</f>
        <v>876.9</v>
      </c>
      <c r="G78" s="14">
        <f>[1]вспомогательная!H71</f>
        <v>136</v>
      </c>
      <c r="H78" s="9">
        <f t="shared" si="6"/>
        <v>740.9</v>
      </c>
      <c r="I78" s="9">
        <f t="shared" si="7"/>
        <v>15.509180066142092</v>
      </c>
    </row>
    <row r="79" spans="1:9" ht="30" x14ac:dyDescent="0.2">
      <c r="A79" s="11" t="s">
        <v>27</v>
      </c>
      <c r="B79" s="8" t="s">
        <v>12</v>
      </c>
      <c r="C79" s="8" t="s">
        <v>68</v>
      </c>
      <c r="D79" s="8" t="s">
        <v>76</v>
      </c>
      <c r="E79" s="15">
        <v>200</v>
      </c>
      <c r="F79" s="9">
        <f>F80</f>
        <v>29.1</v>
      </c>
      <c r="G79" s="9">
        <f>G80</f>
        <v>0</v>
      </c>
      <c r="H79" s="9">
        <f t="shared" si="6"/>
        <v>29.1</v>
      </c>
      <c r="I79" s="9">
        <f t="shared" si="7"/>
        <v>0</v>
      </c>
    </row>
    <row r="80" spans="1:9" ht="30" x14ac:dyDescent="0.2">
      <c r="A80" s="11" t="s">
        <v>29</v>
      </c>
      <c r="B80" s="8" t="s">
        <v>12</v>
      </c>
      <c r="C80" s="8" t="s">
        <v>68</v>
      </c>
      <c r="D80" s="8" t="s">
        <v>76</v>
      </c>
      <c r="E80" s="15">
        <v>240</v>
      </c>
      <c r="F80" s="9">
        <f>[1]вспомогательная!G73</f>
        <v>29.1</v>
      </c>
      <c r="G80" s="9">
        <f>[1]вспомогательная!H73</f>
        <v>0</v>
      </c>
      <c r="H80" s="9">
        <f t="shared" si="6"/>
        <v>29.1</v>
      </c>
      <c r="I80" s="9">
        <f t="shared" si="7"/>
        <v>0</v>
      </c>
    </row>
    <row r="81" spans="1:9" x14ac:dyDescent="0.2">
      <c r="A81" s="7" t="s">
        <v>78</v>
      </c>
      <c r="B81" s="8" t="s">
        <v>12</v>
      </c>
      <c r="C81" s="8" t="s">
        <v>68</v>
      </c>
      <c r="D81" s="8" t="s">
        <v>79</v>
      </c>
      <c r="E81" s="8"/>
      <c r="F81" s="9">
        <f>F82</f>
        <v>2010</v>
      </c>
      <c r="G81" s="9">
        <f>G82</f>
        <v>333.6</v>
      </c>
      <c r="H81" s="9">
        <f t="shared" si="6"/>
        <v>1676.4</v>
      </c>
      <c r="I81" s="9">
        <f t="shared" si="7"/>
        <v>16.597014925373134</v>
      </c>
    </row>
    <row r="82" spans="1:9" ht="60" x14ac:dyDescent="0.2">
      <c r="A82" s="7" t="s">
        <v>80</v>
      </c>
      <c r="B82" s="8" t="s">
        <v>12</v>
      </c>
      <c r="C82" s="8" t="s">
        <v>68</v>
      </c>
      <c r="D82" s="8" t="s">
        <v>81</v>
      </c>
      <c r="E82" s="8"/>
      <c r="F82" s="9">
        <f>F83</f>
        <v>2010</v>
      </c>
      <c r="G82" s="9">
        <f>G83</f>
        <v>333.6</v>
      </c>
      <c r="H82" s="9">
        <f t="shared" si="6"/>
        <v>1676.4</v>
      </c>
      <c r="I82" s="9">
        <f t="shared" si="7"/>
        <v>16.597014925373134</v>
      </c>
    </row>
    <row r="83" spans="1:9" ht="45" x14ac:dyDescent="0.2">
      <c r="A83" s="7" t="s">
        <v>82</v>
      </c>
      <c r="B83" s="8" t="s">
        <v>12</v>
      </c>
      <c r="C83" s="8" t="s">
        <v>68</v>
      </c>
      <c r="D83" s="8" t="s">
        <v>83</v>
      </c>
      <c r="E83" s="8"/>
      <c r="F83" s="9">
        <f>F84+F86</f>
        <v>2010</v>
      </c>
      <c r="G83" s="9">
        <f>G84+G86</f>
        <v>333.6</v>
      </c>
      <c r="H83" s="9">
        <f t="shared" si="6"/>
        <v>1676.4</v>
      </c>
      <c r="I83" s="9">
        <f t="shared" si="7"/>
        <v>16.597014925373134</v>
      </c>
    </row>
    <row r="84" spans="1:9" ht="60" x14ac:dyDescent="0.2">
      <c r="A84" s="10" t="s">
        <v>19</v>
      </c>
      <c r="B84" s="8" t="s">
        <v>12</v>
      </c>
      <c r="C84" s="8" t="s">
        <v>68</v>
      </c>
      <c r="D84" s="8" t="s">
        <v>83</v>
      </c>
      <c r="E84" s="8" t="s">
        <v>20</v>
      </c>
      <c r="F84" s="9">
        <f>F85</f>
        <v>1763.2</v>
      </c>
      <c r="G84" s="9">
        <f>G85</f>
        <v>320.8</v>
      </c>
      <c r="H84" s="9">
        <f t="shared" si="6"/>
        <v>1442.4</v>
      </c>
      <c r="I84" s="9">
        <f t="shared" si="7"/>
        <v>18.194192377495462</v>
      </c>
    </row>
    <row r="85" spans="1:9" ht="30" x14ac:dyDescent="0.2">
      <c r="A85" s="10" t="s">
        <v>21</v>
      </c>
      <c r="B85" s="8" t="s">
        <v>12</v>
      </c>
      <c r="C85" s="8" t="s">
        <v>68</v>
      </c>
      <c r="D85" s="8" t="s">
        <v>83</v>
      </c>
      <c r="E85" s="8" t="s">
        <v>22</v>
      </c>
      <c r="F85" s="9">
        <f>[1]вспомогательная!G78</f>
        <v>1763.2</v>
      </c>
      <c r="G85" s="9">
        <f>[1]вспомогательная!H78</f>
        <v>320.8</v>
      </c>
      <c r="H85" s="9">
        <f t="shared" si="6"/>
        <v>1442.4</v>
      </c>
      <c r="I85" s="9">
        <f t="shared" si="7"/>
        <v>18.194192377495462</v>
      </c>
    </row>
    <row r="86" spans="1:9" ht="30" x14ac:dyDescent="0.2">
      <c r="A86" s="10" t="s">
        <v>27</v>
      </c>
      <c r="B86" s="8" t="s">
        <v>12</v>
      </c>
      <c r="C86" s="8" t="s">
        <v>68</v>
      </c>
      <c r="D86" s="8" t="s">
        <v>83</v>
      </c>
      <c r="E86" s="8" t="s">
        <v>28</v>
      </c>
      <c r="F86" s="9">
        <f>F87</f>
        <v>246.8</v>
      </c>
      <c r="G86" s="9">
        <f>G87</f>
        <v>12.8</v>
      </c>
      <c r="H86" s="9">
        <f t="shared" si="6"/>
        <v>234</v>
      </c>
      <c r="I86" s="9">
        <f t="shared" si="7"/>
        <v>5.1863857374392222</v>
      </c>
    </row>
    <row r="87" spans="1:9" ht="30" x14ac:dyDescent="0.2">
      <c r="A87" s="10" t="s">
        <v>29</v>
      </c>
      <c r="B87" s="8" t="s">
        <v>12</v>
      </c>
      <c r="C87" s="8" t="s">
        <v>68</v>
      </c>
      <c r="D87" s="8" t="s">
        <v>83</v>
      </c>
      <c r="E87" s="8" t="s">
        <v>30</v>
      </c>
      <c r="F87" s="9">
        <f>[1]вспомогательная!G80</f>
        <v>246.8</v>
      </c>
      <c r="G87" s="9">
        <f>[1]вспомогательная!H80</f>
        <v>12.8</v>
      </c>
      <c r="H87" s="9">
        <f t="shared" si="6"/>
        <v>234</v>
      </c>
      <c r="I87" s="9">
        <f t="shared" si="7"/>
        <v>5.1863857374392222</v>
      </c>
    </row>
    <row r="88" spans="1:9" ht="30" x14ac:dyDescent="0.2">
      <c r="A88" s="11" t="s">
        <v>39</v>
      </c>
      <c r="B88" s="8" t="s">
        <v>12</v>
      </c>
      <c r="C88" s="8" t="s">
        <v>68</v>
      </c>
      <c r="D88" s="8" t="s">
        <v>40</v>
      </c>
      <c r="E88" s="8"/>
      <c r="F88" s="9">
        <f>F89</f>
        <v>19422</v>
      </c>
      <c r="G88" s="9">
        <f>G89</f>
        <v>3389.2</v>
      </c>
      <c r="H88" s="9">
        <f t="shared" si="6"/>
        <v>16032.8</v>
      </c>
      <c r="I88" s="9">
        <f t="shared" si="7"/>
        <v>17.450314076820099</v>
      </c>
    </row>
    <row r="89" spans="1:9" x14ac:dyDescent="0.2">
      <c r="A89" s="11" t="s">
        <v>41</v>
      </c>
      <c r="B89" s="8" t="s">
        <v>12</v>
      </c>
      <c r="C89" s="8" t="s">
        <v>68</v>
      </c>
      <c r="D89" s="8" t="s">
        <v>42</v>
      </c>
      <c r="E89" s="8"/>
      <c r="F89" s="9">
        <f>F90</f>
        <v>19422</v>
      </c>
      <c r="G89" s="9">
        <f>G90</f>
        <v>3389.2</v>
      </c>
      <c r="H89" s="9">
        <f t="shared" si="6"/>
        <v>16032.8</v>
      </c>
      <c r="I89" s="9">
        <f t="shared" si="7"/>
        <v>17.450314076820099</v>
      </c>
    </row>
    <row r="90" spans="1:9" ht="30" x14ac:dyDescent="0.2">
      <c r="A90" s="7" t="s">
        <v>43</v>
      </c>
      <c r="B90" s="8" t="s">
        <v>12</v>
      </c>
      <c r="C90" s="8" t="s">
        <v>68</v>
      </c>
      <c r="D90" s="8" t="s">
        <v>44</v>
      </c>
      <c r="E90" s="8"/>
      <c r="F90" s="9">
        <f>F91+F98+F103</f>
        <v>19422</v>
      </c>
      <c r="G90" s="9">
        <f>G91+G98+G103</f>
        <v>3389.2</v>
      </c>
      <c r="H90" s="9">
        <f t="shared" si="6"/>
        <v>16032.8</v>
      </c>
      <c r="I90" s="9">
        <f t="shared" si="7"/>
        <v>17.450314076820099</v>
      </c>
    </row>
    <row r="91" spans="1:9" x14ac:dyDescent="0.2">
      <c r="A91" s="7" t="s">
        <v>45</v>
      </c>
      <c r="B91" s="8" t="s">
        <v>12</v>
      </c>
      <c r="C91" s="8" t="s">
        <v>68</v>
      </c>
      <c r="D91" s="8" t="s">
        <v>46</v>
      </c>
      <c r="E91" s="8"/>
      <c r="F91" s="9">
        <f>F92+F94+F96</f>
        <v>16800</v>
      </c>
      <c r="G91" s="9">
        <f>G92+G94+G96</f>
        <v>3019.1</v>
      </c>
      <c r="H91" s="9">
        <f t="shared" si="6"/>
        <v>13780.9</v>
      </c>
      <c r="I91" s="9">
        <f t="shared" si="7"/>
        <v>17.970833333333331</v>
      </c>
    </row>
    <row r="92" spans="1:9" ht="60" x14ac:dyDescent="0.2">
      <c r="A92" s="10" t="s">
        <v>19</v>
      </c>
      <c r="B92" s="8" t="s">
        <v>12</v>
      </c>
      <c r="C92" s="8" t="s">
        <v>68</v>
      </c>
      <c r="D92" s="8" t="s">
        <v>46</v>
      </c>
      <c r="E92" s="8" t="s">
        <v>20</v>
      </c>
      <c r="F92" s="9">
        <f>F93</f>
        <v>14116</v>
      </c>
      <c r="G92" s="9">
        <f>G93</f>
        <v>2784.3</v>
      </c>
      <c r="H92" s="9">
        <f t="shared" si="6"/>
        <v>11331.7</v>
      </c>
      <c r="I92" s="9">
        <f t="shared" si="7"/>
        <v>19.724426183054693</v>
      </c>
    </row>
    <row r="93" spans="1:9" ht="30" x14ac:dyDescent="0.2">
      <c r="A93" s="10" t="s">
        <v>21</v>
      </c>
      <c r="B93" s="8" t="s">
        <v>12</v>
      </c>
      <c r="C93" s="8" t="s">
        <v>68</v>
      </c>
      <c r="D93" s="8" t="s">
        <v>46</v>
      </c>
      <c r="E93" s="8" t="s">
        <v>22</v>
      </c>
      <c r="F93" s="9">
        <f>[1]вспомогательная!G86</f>
        <v>14116</v>
      </c>
      <c r="G93" s="9">
        <f>[1]вспомогательная!H86</f>
        <v>2784.3</v>
      </c>
      <c r="H93" s="9">
        <f t="shared" si="6"/>
        <v>11331.7</v>
      </c>
      <c r="I93" s="9">
        <f t="shared" si="7"/>
        <v>19.724426183054693</v>
      </c>
    </row>
    <row r="94" spans="1:9" ht="30" x14ac:dyDescent="0.2">
      <c r="A94" s="10" t="s">
        <v>27</v>
      </c>
      <c r="B94" s="8" t="s">
        <v>12</v>
      </c>
      <c r="C94" s="8" t="s">
        <v>68</v>
      </c>
      <c r="D94" s="8" t="s">
        <v>46</v>
      </c>
      <c r="E94" s="8" t="s">
        <v>28</v>
      </c>
      <c r="F94" s="9">
        <f>F95</f>
        <v>2137</v>
      </c>
      <c r="G94" s="9">
        <f>G95</f>
        <v>172.7</v>
      </c>
      <c r="H94" s="9">
        <f t="shared" si="6"/>
        <v>1964.3</v>
      </c>
      <c r="I94" s="9">
        <f t="shared" si="7"/>
        <v>8.0814225549836216</v>
      </c>
    </row>
    <row r="95" spans="1:9" ht="30" x14ac:dyDescent="0.2">
      <c r="A95" s="10" t="s">
        <v>29</v>
      </c>
      <c r="B95" s="8" t="s">
        <v>12</v>
      </c>
      <c r="C95" s="8" t="s">
        <v>68</v>
      </c>
      <c r="D95" s="8" t="s">
        <v>46</v>
      </c>
      <c r="E95" s="8" t="s">
        <v>30</v>
      </c>
      <c r="F95" s="9">
        <f>[1]вспомогательная!G88</f>
        <v>2137</v>
      </c>
      <c r="G95" s="9">
        <f>[1]вспомогательная!H88</f>
        <v>172.7</v>
      </c>
      <c r="H95" s="9">
        <f t="shared" si="6"/>
        <v>1964.3</v>
      </c>
      <c r="I95" s="9">
        <f t="shared" si="7"/>
        <v>8.0814225549836216</v>
      </c>
    </row>
    <row r="96" spans="1:9" x14ac:dyDescent="0.2">
      <c r="A96" s="10" t="s">
        <v>31</v>
      </c>
      <c r="B96" s="8" t="s">
        <v>12</v>
      </c>
      <c r="C96" s="8" t="s">
        <v>68</v>
      </c>
      <c r="D96" s="8" t="s">
        <v>46</v>
      </c>
      <c r="E96" s="8" t="s">
        <v>32</v>
      </c>
      <c r="F96" s="9">
        <f>F97</f>
        <v>547</v>
      </c>
      <c r="G96" s="9">
        <f>G97</f>
        <v>62.1</v>
      </c>
      <c r="H96" s="9">
        <f t="shared" si="6"/>
        <v>484.9</v>
      </c>
      <c r="I96" s="9">
        <f t="shared" si="7"/>
        <v>11.352833638025594</v>
      </c>
    </row>
    <row r="97" spans="1:9" x14ac:dyDescent="0.2">
      <c r="A97" s="11" t="s">
        <v>33</v>
      </c>
      <c r="B97" s="8" t="s">
        <v>12</v>
      </c>
      <c r="C97" s="8" t="s">
        <v>68</v>
      </c>
      <c r="D97" s="8" t="s">
        <v>46</v>
      </c>
      <c r="E97" s="8" t="s">
        <v>34</v>
      </c>
      <c r="F97" s="9">
        <f>[1]вспомогательная!G90</f>
        <v>547</v>
      </c>
      <c r="G97" s="9">
        <f>[1]вспомогательная!H90</f>
        <v>62.1</v>
      </c>
      <c r="H97" s="9">
        <f t="shared" si="6"/>
        <v>484.9</v>
      </c>
      <c r="I97" s="9">
        <f t="shared" si="7"/>
        <v>11.352833638025594</v>
      </c>
    </row>
    <row r="98" spans="1:9" ht="75" x14ac:dyDescent="0.2">
      <c r="A98" s="11" t="s">
        <v>84</v>
      </c>
      <c r="B98" s="8" t="s">
        <v>12</v>
      </c>
      <c r="C98" s="8" t="s">
        <v>68</v>
      </c>
      <c r="D98" s="8" t="s">
        <v>85</v>
      </c>
      <c r="E98" s="8"/>
      <c r="F98" s="9">
        <f>F99+F102</f>
        <v>874</v>
      </c>
      <c r="G98" s="9">
        <f>G99+G102</f>
        <v>0</v>
      </c>
      <c r="H98" s="9">
        <f t="shared" si="6"/>
        <v>874</v>
      </c>
      <c r="I98" s="9">
        <f t="shared" si="7"/>
        <v>0</v>
      </c>
    </row>
    <row r="99" spans="1:9" ht="60" x14ac:dyDescent="0.2">
      <c r="A99" s="11" t="s">
        <v>19</v>
      </c>
      <c r="B99" s="8" t="s">
        <v>12</v>
      </c>
      <c r="C99" s="8" t="s">
        <v>68</v>
      </c>
      <c r="D99" s="8" t="s">
        <v>85</v>
      </c>
      <c r="E99" s="8" t="s">
        <v>20</v>
      </c>
      <c r="F99" s="9">
        <f>F100</f>
        <v>671.2</v>
      </c>
      <c r="G99" s="9">
        <f>G100</f>
        <v>0</v>
      </c>
      <c r="H99" s="9">
        <f t="shared" si="6"/>
        <v>671.2</v>
      </c>
      <c r="I99" s="9">
        <f t="shared" si="7"/>
        <v>0</v>
      </c>
    </row>
    <row r="100" spans="1:9" ht="30" x14ac:dyDescent="0.2">
      <c r="A100" s="11" t="s">
        <v>21</v>
      </c>
      <c r="B100" s="8" t="s">
        <v>12</v>
      </c>
      <c r="C100" s="8" t="s">
        <v>68</v>
      </c>
      <c r="D100" s="8" t="s">
        <v>85</v>
      </c>
      <c r="E100" s="8" t="s">
        <v>22</v>
      </c>
      <c r="F100" s="9">
        <f>[1]вспомогательная!G93</f>
        <v>671.2</v>
      </c>
      <c r="G100" s="9">
        <f>[1]вспомогательная!H93</f>
        <v>0</v>
      </c>
      <c r="H100" s="9">
        <f t="shared" si="6"/>
        <v>671.2</v>
      </c>
      <c r="I100" s="9">
        <f t="shared" si="7"/>
        <v>0</v>
      </c>
    </row>
    <row r="101" spans="1:9" ht="30" x14ac:dyDescent="0.2">
      <c r="A101" s="10" t="s">
        <v>27</v>
      </c>
      <c r="B101" s="8" t="s">
        <v>12</v>
      </c>
      <c r="C101" s="8" t="s">
        <v>68</v>
      </c>
      <c r="D101" s="8" t="s">
        <v>85</v>
      </c>
      <c r="E101" s="8" t="s">
        <v>28</v>
      </c>
      <c r="F101" s="9">
        <f>F102</f>
        <v>202.8</v>
      </c>
      <c r="G101" s="9">
        <f>G102</f>
        <v>0</v>
      </c>
      <c r="H101" s="9">
        <f t="shared" si="6"/>
        <v>202.8</v>
      </c>
      <c r="I101" s="9">
        <f t="shared" si="7"/>
        <v>0</v>
      </c>
    </row>
    <row r="102" spans="1:9" ht="30" x14ac:dyDescent="0.2">
      <c r="A102" s="10" t="s">
        <v>29</v>
      </c>
      <c r="B102" s="8" t="s">
        <v>12</v>
      </c>
      <c r="C102" s="8" t="s">
        <v>68</v>
      </c>
      <c r="D102" s="8" t="s">
        <v>85</v>
      </c>
      <c r="E102" s="8" t="s">
        <v>30</v>
      </c>
      <c r="F102" s="9">
        <f>[1]вспомогательная!G95</f>
        <v>202.8</v>
      </c>
      <c r="G102" s="9">
        <f>[1]вспомогательная!H95</f>
        <v>0</v>
      </c>
      <c r="H102" s="9">
        <f t="shared" si="6"/>
        <v>202.8</v>
      </c>
      <c r="I102" s="9">
        <f t="shared" si="7"/>
        <v>0</v>
      </c>
    </row>
    <row r="103" spans="1:9" ht="30" x14ac:dyDescent="0.2">
      <c r="A103" s="10" t="s">
        <v>86</v>
      </c>
      <c r="B103" s="8" t="s">
        <v>12</v>
      </c>
      <c r="C103" s="8" t="s">
        <v>68</v>
      </c>
      <c r="D103" s="8" t="s">
        <v>87</v>
      </c>
      <c r="E103" s="8"/>
      <c r="F103" s="9">
        <f>F104+F106</f>
        <v>1748</v>
      </c>
      <c r="G103" s="9">
        <f>G104+G106</f>
        <v>370.1</v>
      </c>
      <c r="H103" s="9">
        <f t="shared" si="6"/>
        <v>1377.9</v>
      </c>
      <c r="I103" s="9">
        <f t="shared" si="7"/>
        <v>21.172768878718536</v>
      </c>
    </row>
    <row r="104" spans="1:9" ht="60" x14ac:dyDescent="0.2">
      <c r="A104" s="11" t="s">
        <v>19</v>
      </c>
      <c r="B104" s="8" t="s">
        <v>12</v>
      </c>
      <c r="C104" s="8" t="s">
        <v>68</v>
      </c>
      <c r="D104" s="8" t="s">
        <v>87</v>
      </c>
      <c r="E104" s="8" t="s">
        <v>20</v>
      </c>
      <c r="F104" s="9">
        <f>F105</f>
        <v>1641</v>
      </c>
      <c r="G104" s="9">
        <f>G105</f>
        <v>365.6</v>
      </c>
      <c r="H104" s="9">
        <f t="shared" si="6"/>
        <v>1275.4000000000001</v>
      </c>
      <c r="I104" s="9">
        <f t="shared" si="7"/>
        <v>22.279098110907984</v>
      </c>
    </row>
    <row r="105" spans="1:9" ht="30" x14ac:dyDescent="0.2">
      <c r="A105" s="11" t="s">
        <v>21</v>
      </c>
      <c r="B105" s="8" t="s">
        <v>12</v>
      </c>
      <c r="C105" s="8" t="s">
        <v>68</v>
      </c>
      <c r="D105" s="8" t="s">
        <v>87</v>
      </c>
      <c r="E105" s="8" t="s">
        <v>22</v>
      </c>
      <c r="F105" s="9">
        <f>[1]вспомогательная!G98</f>
        <v>1641</v>
      </c>
      <c r="G105" s="9">
        <f>[1]вспомогательная!H98</f>
        <v>365.6</v>
      </c>
      <c r="H105" s="9">
        <f t="shared" si="6"/>
        <v>1275.4000000000001</v>
      </c>
      <c r="I105" s="9">
        <f t="shared" si="7"/>
        <v>22.279098110907984</v>
      </c>
    </row>
    <row r="106" spans="1:9" ht="30" x14ac:dyDescent="0.2">
      <c r="A106" s="10" t="s">
        <v>27</v>
      </c>
      <c r="B106" s="8" t="s">
        <v>12</v>
      </c>
      <c r="C106" s="8" t="s">
        <v>68</v>
      </c>
      <c r="D106" s="8" t="s">
        <v>87</v>
      </c>
      <c r="E106" s="8" t="s">
        <v>28</v>
      </c>
      <c r="F106" s="9">
        <f>F107</f>
        <v>107</v>
      </c>
      <c r="G106" s="9">
        <f>G107</f>
        <v>4.5</v>
      </c>
      <c r="H106" s="9">
        <f t="shared" si="6"/>
        <v>102.5</v>
      </c>
      <c r="I106" s="9">
        <f t="shared" si="7"/>
        <v>4.2056074766355138</v>
      </c>
    </row>
    <row r="107" spans="1:9" ht="30" x14ac:dyDescent="0.2">
      <c r="A107" s="10" t="s">
        <v>29</v>
      </c>
      <c r="B107" s="8" t="s">
        <v>12</v>
      </c>
      <c r="C107" s="8" t="s">
        <v>68</v>
      </c>
      <c r="D107" s="8" t="s">
        <v>87</v>
      </c>
      <c r="E107" s="8" t="s">
        <v>30</v>
      </c>
      <c r="F107" s="9">
        <f>[1]вспомогательная!G100</f>
        <v>107</v>
      </c>
      <c r="G107" s="9">
        <f>[1]вспомогательная!H100</f>
        <v>4.5</v>
      </c>
      <c r="H107" s="9">
        <f t="shared" si="6"/>
        <v>102.5</v>
      </c>
      <c r="I107" s="9">
        <f t="shared" si="7"/>
        <v>4.2056074766355138</v>
      </c>
    </row>
    <row r="108" spans="1:9" ht="45" x14ac:dyDescent="0.2">
      <c r="A108" s="7" t="s">
        <v>88</v>
      </c>
      <c r="B108" s="8" t="s">
        <v>12</v>
      </c>
      <c r="C108" s="8" t="s">
        <v>68</v>
      </c>
      <c r="D108" s="8" t="s">
        <v>89</v>
      </c>
      <c r="E108" s="8"/>
      <c r="F108" s="9">
        <f t="shared" ref="F108:G111" si="8">F109</f>
        <v>2268</v>
      </c>
      <c r="G108" s="9">
        <f t="shared" si="8"/>
        <v>27</v>
      </c>
      <c r="H108" s="9">
        <f t="shared" si="6"/>
        <v>2241</v>
      </c>
      <c r="I108" s="9">
        <f t="shared" si="7"/>
        <v>1.1904761904761905</v>
      </c>
    </row>
    <row r="109" spans="1:9" ht="90" x14ac:dyDescent="0.2">
      <c r="A109" s="7" t="s">
        <v>90</v>
      </c>
      <c r="B109" s="8" t="s">
        <v>12</v>
      </c>
      <c r="C109" s="8" t="s">
        <v>68</v>
      </c>
      <c r="D109" s="8" t="s">
        <v>91</v>
      </c>
      <c r="E109" s="8"/>
      <c r="F109" s="9">
        <f t="shared" si="8"/>
        <v>2268</v>
      </c>
      <c r="G109" s="9">
        <f t="shared" si="8"/>
        <v>27</v>
      </c>
      <c r="H109" s="9">
        <f t="shared" si="6"/>
        <v>2241</v>
      </c>
      <c r="I109" s="9">
        <f t="shared" si="7"/>
        <v>1.1904761904761905</v>
      </c>
    </row>
    <row r="110" spans="1:9" ht="45" x14ac:dyDescent="0.2">
      <c r="A110" s="7" t="s">
        <v>92</v>
      </c>
      <c r="B110" s="8" t="s">
        <v>12</v>
      </c>
      <c r="C110" s="8" t="s">
        <v>68</v>
      </c>
      <c r="D110" s="8" t="s">
        <v>93</v>
      </c>
      <c r="E110" s="8"/>
      <c r="F110" s="9">
        <f t="shared" si="8"/>
        <v>2268</v>
      </c>
      <c r="G110" s="9">
        <f t="shared" si="8"/>
        <v>27</v>
      </c>
      <c r="H110" s="9">
        <f t="shared" si="6"/>
        <v>2241</v>
      </c>
      <c r="I110" s="9">
        <f t="shared" si="7"/>
        <v>1.1904761904761905</v>
      </c>
    </row>
    <row r="111" spans="1:9" ht="30" x14ac:dyDescent="0.2">
      <c r="A111" s="10" t="s">
        <v>27</v>
      </c>
      <c r="B111" s="8" t="s">
        <v>12</v>
      </c>
      <c r="C111" s="8" t="s">
        <v>68</v>
      </c>
      <c r="D111" s="8" t="s">
        <v>93</v>
      </c>
      <c r="E111" s="8" t="s">
        <v>28</v>
      </c>
      <c r="F111" s="9">
        <f t="shared" si="8"/>
        <v>2268</v>
      </c>
      <c r="G111" s="9">
        <f t="shared" si="8"/>
        <v>27</v>
      </c>
      <c r="H111" s="9">
        <f t="shared" si="6"/>
        <v>2241</v>
      </c>
      <c r="I111" s="9">
        <f t="shared" si="7"/>
        <v>1.1904761904761905</v>
      </c>
    </row>
    <row r="112" spans="1:9" ht="30" x14ac:dyDescent="0.2">
      <c r="A112" s="10" t="s">
        <v>29</v>
      </c>
      <c r="B112" s="8" t="s">
        <v>12</v>
      </c>
      <c r="C112" s="8" t="s">
        <v>68</v>
      </c>
      <c r="D112" s="8" t="s">
        <v>93</v>
      </c>
      <c r="E112" s="8" t="s">
        <v>30</v>
      </c>
      <c r="F112" s="9">
        <f>[1]вспомогательная!G105</f>
        <v>2268</v>
      </c>
      <c r="G112" s="9">
        <f>[1]вспомогательная!H105</f>
        <v>27</v>
      </c>
      <c r="H112" s="9">
        <f t="shared" si="6"/>
        <v>2241</v>
      </c>
      <c r="I112" s="9">
        <f t="shared" si="7"/>
        <v>1.1904761904761905</v>
      </c>
    </row>
    <row r="113" spans="1:9" ht="30" x14ac:dyDescent="0.2">
      <c r="A113" s="7" t="s">
        <v>94</v>
      </c>
      <c r="B113" s="8" t="s">
        <v>12</v>
      </c>
      <c r="C113" s="8" t="s">
        <v>68</v>
      </c>
      <c r="D113" s="8" t="s">
        <v>95</v>
      </c>
      <c r="E113" s="8"/>
      <c r="F113" s="9">
        <f>F114</f>
        <v>2453</v>
      </c>
      <c r="G113" s="9">
        <f>G114</f>
        <v>381.5</v>
      </c>
      <c r="H113" s="9">
        <f t="shared" si="6"/>
        <v>2071.5</v>
      </c>
      <c r="I113" s="9">
        <f t="shared" si="7"/>
        <v>15.552384834896046</v>
      </c>
    </row>
    <row r="114" spans="1:9" ht="60" x14ac:dyDescent="0.2">
      <c r="A114" s="10" t="s">
        <v>96</v>
      </c>
      <c r="B114" s="8" t="s">
        <v>12</v>
      </c>
      <c r="C114" s="8" t="s">
        <v>68</v>
      </c>
      <c r="D114" s="8" t="s">
        <v>97</v>
      </c>
      <c r="E114" s="8"/>
      <c r="F114" s="9">
        <f>F115+F120</f>
        <v>2453</v>
      </c>
      <c r="G114" s="9">
        <f>G115+G120</f>
        <v>381.5</v>
      </c>
      <c r="H114" s="9">
        <f t="shared" si="6"/>
        <v>2071.5</v>
      </c>
      <c r="I114" s="9">
        <f t="shared" si="7"/>
        <v>15.552384834896046</v>
      </c>
    </row>
    <row r="115" spans="1:9" x14ac:dyDescent="0.2">
      <c r="A115" s="7" t="s">
        <v>45</v>
      </c>
      <c r="B115" s="8" t="s">
        <v>12</v>
      </c>
      <c r="C115" s="8" t="s">
        <v>68</v>
      </c>
      <c r="D115" s="8" t="s">
        <v>98</v>
      </c>
      <c r="E115" s="8"/>
      <c r="F115" s="9">
        <f>F116+F118</f>
        <v>1703</v>
      </c>
      <c r="G115" s="9">
        <f>G116+G118</f>
        <v>298.39999999999998</v>
      </c>
      <c r="H115" s="9">
        <f t="shared" si="6"/>
        <v>1404.6</v>
      </c>
      <c r="I115" s="9">
        <f t="shared" si="7"/>
        <v>17.522019964768056</v>
      </c>
    </row>
    <row r="116" spans="1:9" ht="60" x14ac:dyDescent="0.2">
      <c r="A116" s="10" t="s">
        <v>19</v>
      </c>
      <c r="B116" s="8" t="s">
        <v>12</v>
      </c>
      <c r="C116" s="8" t="s">
        <v>68</v>
      </c>
      <c r="D116" s="8" t="s">
        <v>98</v>
      </c>
      <c r="E116" s="8" t="s">
        <v>20</v>
      </c>
      <c r="F116" s="9">
        <f>F117</f>
        <v>1665</v>
      </c>
      <c r="G116" s="9">
        <f>G117</f>
        <v>298.39999999999998</v>
      </c>
      <c r="H116" s="9">
        <f t="shared" si="6"/>
        <v>1366.6</v>
      </c>
      <c r="I116" s="9">
        <f t="shared" si="7"/>
        <v>17.921921921921921</v>
      </c>
    </row>
    <row r="117" spans="1:9" ht="30" x14ac:dyDescent="0.2">
      <c r="A117" s="10" t="s">
        <v>21</v>
      </c>
      <c r="B117" s="8" t="s">
        <v>12</v>
      </c>
      <c r="C117" s="8" t="s">
        <v>68</v>
      </c>
      <c r="D117" s="8" t="s">
        <v>98</v>
      </c>
      <c r="E117" s="8" t="s">
        <v>22</v>
      </c>
      <c r="F117" s="9">
        <f>[1]вспомогательная!G110</f>
        <v>1665</v>
      </c>
      <c r="G117" s="9">
        <f>[1]вспомогательная!H110</f>
        <v>298.39999999999998</v>
      </c>
      <c r="H117" s="9">
        <f t="shared" si="6"/>
        <v>1366.6</v>
      </c>
      <c r="I117" s="9">
        <f t="shared" si="7"/>
        <v>17.921921921921921</v>
      </c>
    </row>
    <row r="118" spans="1:9" ht="30" x14ac:dyDescent="0.2">
      <c r="A118" s="10" t="s">
        <v>27</v>
      </c>
      <c r="B118" s="8" t="s">
        <v>12</v>
      </c>
      <c r="C118" s="8" t="s">
        <v>68</v>
      </c>
      <c r="D118" s="8" t="s">
        <v>98</v>
      </c>
      <c r="E118" s="8" t="s">
        <v>28</v>
      </c>
      <c r="F118" s="9">
        <f>F119</f>
        <v>38</v>
      </c>
      <c r="G118" s="9">
        <f>G119</f>
        <v>0</v>
      </c>
      <c r="H118" s="9">
        <f t="shared" si="6"/>
        <v>38</v>
      </c>
      <c r="I118" s="9">
        <f t="shared" si="7"/>
        <v>0</v>
      </c>
    </row>
    <row r="119" spans="1:9" ht="30" x14ac:dyDescent="0.2">
      <c r="A119" s="10" t="s">
        <v>29</v>
      </c>
      <c r="B119" s="8" t="s">
        <v>12</v>
      </c>
      <c r="C119" s="8" t="s">
        <v>68</v>
      </c>
      <c r="D119" s="8" t="s">
        <v>98</v>
      </c>
      <c r="E119" s="8" t="s">
        <v>30</v>
      </c>
      <c r="F119" s="9">
        <f>[1]вспомогательная!G112</f>
        <v>38</v>
      </c>
      <c r="G119" s="9">
        <f>[1]вспомогательная!H112</f>
        <v>0</v>
      </c>
      <c r="H119" s="9">
        <f t="shared" si="6"/>
        <v>38</v>
      </c>
      <c r="I119" s="9">
        <f t="shared" si="7"/>
        <v>0</v>
      </c>
    </row>
    <row r="120" spans="1:9" ht="75" x14ac:dyDescent="0.2">
      <c r="A120" s="7" t="s">
        <v>99</v>
      </c>
      <c r="B120" s="8" t="s">
        <v>12</v>
      </c>
      <c r="C120" s="8" t="s">
        <v>68</v>
      </c>
      <c r="D120" s="8" t="s">
        <v>100</v>
      </c>
      <c r="E120" s="8"/>
      <c r="F120" s="9">
        <f>F121+F123</f>
        <v>750</v>
      </c>
      <c r="G120" s="9">
        <f>G121+G123</f>
        <v>83.1</v>
      </c>
      <c r="H120" s="9">
        <f t="shared" si="6"/>
        <v>666.9</v>
      </c>
      <c r="I120" s="9">
        <f t="shared" si="7"/>
        <v>11.08</v>
      </c>
    </row>
    <row r="121" spans="1:9" ht="60" x14ac:dyDescent="0.2">
      <c r="A121" s="10" t="s">
        <v>19</v>
      </c>
      <c r="B121" s="8" t="s">
        <v>12</v>
      </c>
      <c r="C121" s="8" t="s">
        <v>68</v>
      </c>
      <c r="D121" s="8" t="s">
        <v>100</v>
      </c>
      <c r="E121" s="8" t="s">
        <v>20</v>
      </c>
      <c r="F121" s="9">
        <f>F122</f>
        <v>479.4</v>
      </c>
      <c r="G121" s="9">
        <f>G122</f>
        <v>83.1</v>
      </c>
      <c r="H121" s="9">
        <f t="shared" si="6"/>
        <v>396.29999999999995</v>
      </c>
      <c r="I121" s="9">
        <f t="shared" si="7"/>
        <v>17.334167709637047</v>
      </c>
    </row>
    <row r="122" spans="1:9" ht="30" x14ac:dyDescent="0.2">
      <c r="A122" s="10" t="s">
        <v>21</v>
      </c>
      <c r="B122" s="8" t="s">
        <v>12</v>
      </c>
      <c r="C122" s="8" t="s">
        <v>68</v>
      </c>
      <c r="D122" s="8" t="s">
        <v>100</v>
      </c>
      <c r="E122" s="8" t="s">
        <v>22</v>
      </c>
      <c r="F122" s="9">
        <f>[1]вспомогательная!G115</f>
        <v>479.4</v>
      </c>
      <c r="G122" s="9">
        <f>[1]вспомогательная!H115</f>
        <v>83.1</v>
      </c>
      <c r="H122" s="9">
        <f t="shared" si="6"/>
        <v>396.29999999999995</v>
      </c>
      <c r="I122" s="9">
        <f t="shared" si="7"/>
        <v>17.334167709637047</v>
      </c>
    </row>
    <row r="123" spans="1:9" ht="30" x14ac:dyDescent="0.2">
      <c r="A123" s="10" t="s">
        <v>27</v>
      </c>
      <c r="B123" s="8" t="s">
        <v>12</v>
      </c>
      <c r="C123" s="8" t="s">
        <v>68</v>
      </c>
      <c r="D123" s="8" t="s">
        <v>100</v>
      </c>
      <c r="E123" s="8" t="s">
        <v>28</v>
      </c>
      <c r="F123" s="9">
        <f>F124</f>
        <v>270.60000000000002</v>
      </c>
      <c r="G123" s="9">
        <f>G124</f>
        <v>0</v>
      </c>
      <c r="H123" s="9">
        <f t="shared" si="6"/>
        <v>270.60000000000002</v>
      </c>
      <c r="I123" s="9">
        <f t="shared" si="7"/>
        <v>0</v>
      </c>
    </row>
    <row r="124" spans="1:9" ht="30" x14ac:dyDescent="0.2">
      <c r="A124" s="10" t="s">
        <v>29</v>
      </c>
      <c r="B124" s="8" t="s">
        <v>12</v>
      </c>
      <c r="C124" s="8" t="s">
        <v>68</v>
      </c>
      <c r="D124" s="8" t="s">
        <v>100</v>
      </c>
      <c r="E124" s="8" t="s">
        <v>30</v>
      </c>
      <c r="F124" s="9">
        <f>[1]вспомогательная!G117</f>
        <v>270.60000000000002</v>
      </c>
      <c r="G124" s="9">
        <f>[1]вспомогательная!H117</f>
        <v>0</v>
      </c>
      <c r="H124" s="9">
        <f t="shared" si="6"/>
        <v>270.60000000000002</v>
      </c>
      <c r="I124" s="9">
        <f t="shared" si="7"/>
        <v>0</v>
      </c>
    </row>
    <row r="125" spans="1:9" ht="105" x14ac:dyDescent="0.2">
      <c r="A125" s="7" t="s">
        <v>101</v>
      </c>
      <c r="B125" s="8" t="s">
        <v>12</v>
      </c>
      <c r="C125" s="8" t="s">
        <v>68</v>
      </c>
      <c r="D125" s="8" t="s">
        <v>102</v>
      </c>
      <c r="E125" s="8"/>
      <c r="F125" s="9">
        <f>F126</f>
        <v>37676</v>
      </c>
      <c r="G125" s="9">
        <f>G126</f>
        <v>10725</v>
      </c>
      <c r="H125" s="9">
        <f t="shared" si="6"/>
        <v>26951</v>
      </c>
      <c r="I125" s="9">
        <f t="shared" si="7"/>
        <v>28.466397706762926</v>
      </c>
    </row>
    <row r="126" spans="1:9" ht="60" x14ac:dyDescent="0.2">
      <c r="A126" s="10" t="s">
        <v>103</v>
      </c>
      <c r="B126" s="8" t="s">
        <v>12</v>
      </c>
      <c r="C126" s="8" t="s">
        <v>68</v>
      </c>
      <c r="D126" s="8" t="s">
        <v>104</v>
      </c>
      <c r="E126" s="8"/>
      <c r="F126" s="9">
        <f>F127+F130+F133</f>
        <v>37676</v>
      </c>
      <c r="G126" s="9">
        <f>G127+G130+G133</f>
        <v>10725</v>
      </c>
      <c r="H126" s="9">
        <f t="shared" si="6"/>
        <v>26951</v>
      </c>
      <c r="I126" s="9">
        <f t="shared" si="7"/>
        <v>28.466397706762926</v>
      </c>
    </row>
    <row r="127" spans="1:9" ht="30" x14ac:dyDescent="0.2">
      <c r="A127" s="7" t="s">
        <v>105</v>
      </c>
      <c r="B127" s="8" t="s">
        <v>12</v>
      </c>
      <c r="C127" s="8" t="s">
        <v>68</v>
      </c>
      <c r="D127" s="8" t="s">
        <v>106</v>
      </c>
      <c r="E127" s="8"/>
      <c r="F127" s="9">
        <f>F128</f>
        <v>35611</v>
      </c>
      <c r="G127" s="9">
        <f>G128</f>
        <v>8660</v>
      </c>
      <c r="H127" s="9">
        <f t="shared" si="6"/>
        <v>26951</v>
      </c>
      <c r="I127" s="9">
        <f t="shared" si="7"/>
        <v>24.318328606329505</v>
      </c>
    </row>
    <row r="128" spans="1:9" ht="30" x14ac:dyDescent="0.2">
      <c r="A128" s="10" t="s">
        <v>107</v>
      </c>
      <c r="B128" s="8" t="s">
        <v>12</v>
      </c>
      <c r="C128" s="8" t="s">
        <v>68</v>
      </c>
      <c r="D128" s="8" t="s">
        <v>106</v>
      </c>
      <c r="E128" s="8" t="s">
        <v>108</v>
      </c>
      <c r="F128" s="9">
        <f>F129</f>
        <v>35611</v>
      </c>
      <c r="G128" s="9">
        <f>G129</f>
        <v>8660</v>
      </c>
      <c r="H128" s="9">
        <f t="shared" si="6"/>
        <v>26951</v>
      </c>
      <c r="I128" s="9">
        <f t="shared" si="7"/>
        <v>24.318328606329505</v>
      </c>
    </row>
    <row r="129" spans="1:9" x14ac:dyDescent="0.2">
      <c r="A129" s="10" t="s">
        <v>109</v>
      </c>
      <c r="B129" s="8" t="s">
        <v>12</v>
      </c>
      <c r="C129" s="8" t="s">
        <v>68</v>
      </c>
      <c r="D129" s="8" t="s">
        <v>106</v>
      </c>
      <c r="E129" s="8" t="s">
        <v>110</v>
      </c>
      <c r="F129" s="9">
        <f>[1]вспомогательная!G122</f>
        <v>35611</v>
      </c>
      <c r="G129" s="9">
        <f>[1]вспомогательная!H122</f>
        <v>8660</v>
      </c>
      <c r="H129" s="9">
        <f t="shared" si="6"/>
        <v>26951</v>
      </c>
      <c r="I129" s="9">
        <f t="shared" si="7"/>
        <v>24.318328606329505</v>
      </c>
    </row>
    <row r="130" spans="1:9" ht="105" x14ac:dyDescent="0.2">
      <c r="A130" s="16" t="s">
        <v>111</v>
      </c>
      <c r="B130" s="17" t="s">
        <v>12</v>
      </c>
      <c r="C130" s="17" t="s">
        <v>68</v>
      </c>
      <c r="D130" s="17" t="s">
        <v>112</v>
      </c>
      <c r="E130" s="17"/>
      <c r="F130" s="9">
        <f>F131</f>
        <v>2045</v>
      </c>
      <c r="G130" s="9">
        <f>G131</f>
        <v>2045</v>
      </c>
      <c r="H130" s="9">
        <f t="shared" si="6"/>
        <v>0</v>
      </c>
      <c r="I130" s="9">
        <f t="shared" si="7"/>
        <v>100</v>
      </c>
    </row>
    <row r="131" spans="1:9" ht="30" x14ac:dyDescent="0.2">
      <c r="A131" s="16" t="s">
        <v>107</v>
      </c>
      <c r="B131" s="17" t="s">
        <v>12</v>
      </c>
      <c r="C131" s="17" t="s">
        <v>68</v>
      </c>
      <c r="D131" s="17" t="s">
        <v>112</v>
      </c>
      <c r="E131" s="17" t="s">
        <v>108</v>
      </c>
      <c r="F131" s="9">
        <f>F132</f>
        <v>2045</v>
      </c>
      <c r="G131" s="9">
        <f>G132</f>
        <v>2045</v>
      </c>
      <c r="H131" s="9">
        <f t="shared" si="6"/>
        <v>0</v>
      </c>
      <c r="I131" s="9">
        <f t="shared" si="7"/>
        <v>100</v>
      </c>
    </row>
    <row r="132" spans="1:9" x14ac:dyDescent="0.2">
      <c r="A132" s="16" t="s">
        <v>109</v>
      </c>
      <c r="B132" s="17" t="s">
        <v>12</v>
      </c>
      <c r="C132" s="17" t="s">
        <v>68</v>
      </c>
      <c r="D132" s="17" t="s">
        <v>112</v>
      </c>
      <c r="E132" s="17" t="s">
        <v>110</v>
      </c>
      <c r="F132" s="9">
        <f>[1]вспомогательная!G125</f>
        <v>2045</v>
      </c>
      <c r="G132" s="9">
        <f>[1]вспомогательная!H125</f>
        <v>2045</v>
      </c>
      <c r="H132" s="9">
        <f t="shared" si="6"/>
        <v>0</v>
      </c>
      <c r="I132" s="9">
        <f t="shared" si="7"/>
        <v>100</v>
      </c>
    </row>
    <row r="133" spans="1:9" ht="105" x14ac:dyDescent="0.2">
      <c r="A133" s="16" t="s">
        <v>113</v>
      </c>
      <c r="B133" s="17" t="s">
        <v>12</v>
      </c>
      <c r="C133" s="17" t="s">
        <v>68</v>
      </c>
      <c r="D133" s="17" t="s">
        <v>114</v>
      </c>
      <c r="E133" s="17"/>
      <c r="F133" s="18">
        <f>F134</f>
        <v>20</v>
      </c>
      <c r="G133" s="18">
        <f>G134</f>
        <v>20</v>
      </c>
      <c r="H133" s="9">
        <f t="shared" si="6"/>
        <v>0</v>
      </c>
      <c r="I133" s="9">
        <f t="shared" si="7"/>
        <v>100</v>
      </c>
    </row>
    <row r="134" spans="1:9" ht="30" x14ac:dyDescent="0.2">
      <c r="A134" s="16" t="s">
        <v>107</v>
      </c>
      <c r="B134" s="17" t="s">
        <v>12</v>
      </c>
      <c r="C134" s="17" t="s">
        <v>68</v>
      </c>
      <c r="D134" s="17" t="s">
        <v>114</v>
      </c>
      <c r="E134" s="17" t="s">
        <v>108</v>
      </c>
      <c r="F134" s="18">
        <f>F135</f>
        <v>20</v>
      </c>
      <c r="G134" s="18">
        <f>G135</f>
        <v>20</v>
      </c>
      <c r="H134" s="9">
        <f t="shared" si="6"/>
        <v>0</v>
      </c>
      <c r="I134" s="9">
        <f t="shared" si="7"/>
        <v>100</v>
      </c>
    </row>
    <row r="135" spans="1:9" x14ac:dyDescent="0.2">
      <c r="A135" s="16" t="s">
        <v>109</v>
      </c>
      <c r="B135" s="17" t="s">
        <v>12</v>
      </c>
      <c r="C135" s="17" t="s">
        <v>68</v>
      </c>
      <c r="D135" s="17" t="s">
        <v>114</v>
      </c>
      <c r="E135" s="17" t="s">
        <v>110</v>
      </c>
      <c r="F135" s="18">
        <f>[1]вспомогательная!G128</f>
        <v>20</v>
      </c>
      <c r="G135" s="18">
        <f>[1]вспомогательная!H128</f>
        <v>20</v>
      </c>
      <c r="H135" s="9">
        <f t="shared" ref="H135:H198" si="9">F135-G135</f>
        <v>0</v>
      </c>
      <c r="I135" s="9">
        <f t="shared" ref="I135:I198" si="10">G135/F135*100</f>
        <v>100</v>
      </c>
    </row>
    <row r="136" spans="1:9" x14ac:dyDescent="0.2">
      <c r="A136" s="7" t="s">
        <v>61</v>
      </c>
      <c r="B136" s="8" t="s">
        <v>12</v>
      </c>
      <c r="C136" s="8" t="s">
        <v>68</v>
      </c>
      <c r="D136" s="8" t="s">
        <v>62</v>
      </c>
      <c r="E136" s="8"/>
      <c r="F136" s="9">
        <f>F137+F140+F143+F150</f>
        <v>26389.4</v>
      </c>
      <c r="G136" s="9">
        <f>G137+G140+G143+G150</f>
        <v>9729.5</v>
      </c>
      <c r="H136" s="9">
        <f t="shared" si="9"/>
        <v>16659.900000000001</v>
      </c>
      <c r="I136" s="9">
        <f t="shared" si="10"/>
        <v>36.868970116789313</v>
      </c>
    </row>
    <row r="137" spans="1:9" ht="75" x14ac:dyDescent="0.2">
      <c r="A137" s="7" t="s">
        <v>115</v>
      </c>
      <c r="B137" s="8" t="s">
        <v>12</v>
      </c>
      <c r="C137" s="8" t="s">
        <v>68</v>
      </c>
      <c r="D137" s="8" t="s">
        <v>116</v>
      </c>
      <c r="E137" s="8"/>
      <c r="F137" s="9">
        <f>F138</f>
        <v>2000</v>
      </c>
      <c r="G137" s="9">
        <f>G138</f>
        <v>34.1</v>
      </c>
      <c r="H137" s="9">
        <f t="shared" si="9"/>
        <v>1965.9</v>
      </c>
      <c r="I137" s="9">
        <f t="shared" si="10"/>
        <v>1.7049999999999998</v>
      </c>
    </row>
    <row r="138" spans="1:9" ht="30" x14ac:dyDescent="0.2">
      <c r="A138" s="10" t="s">
        <v>27</v>
      </c>
      <c r="B138" s="8" t="s">
        <v>12</v>
      </c>
      <c r="C138" s="8" t="s">
        <v>68</v>
      </c>
      <c r="D138" s="8" t="s">
        <v>116</v>
      </c>
      <c r="E138" s="8" t="s">
        <v>28</v>
      </c>
      <c r="F138" s="9">
        <f>F139</f>
        <v>2000</v>
      </c>
      <c r="G138" s="9">
        <f>G139</f>
        <v>34.1</v>
      </c>
      <c r="H138" s="9">
        <f t="shared" si="9"/>
        <v>1965.9</v>
      </c>
      <c r="I138" s="9">
        <f t="shared" si="10"/>
        <v>1.7049999999999998</v>
      </c>
    </row>
    <row r="139" spans="1:9" ht="30" x14ac:dyDescent="0.2">
      <c r="A139" s="10" t="s">
        <v>29</v>
      </c>
      <c r="B139" s="8" t="s">
        <v>12</v>
      </c>
      <c r="C139" s="8" t="s">
        <v>68</v>
      </c>
      <c r="D139" s="8" t="s">
        <v>116</v>
      </c>
      <c r="E139" s="8" t="s">
        <v>30</v>
      </c>
      <c r="F139" s="9">
        <f>[1]вспомогательная!G132</f>
        <v>2000</v>
      </c>
      <c r="G139" s="9">
        <f>[1]вспомогательная!H132</f>
        <v>34.1</v>
      </c>
      <c r="H139" s="9">
        <f t="shared" si="9"/>
        <v>1965.9</v>
      </c>
      <c r="I139" s="9">
        <f t="shared" si="10"/>
        <v>1.7049999999999998</v>
      </c>
    </row>
    <row r="140" spans="1:9" ht="30" x14ac:dyDescent="0.2">
      <c r="A140" s="7" t="s">
        <v>117</v>
      </c>
      <c r="B140" s="8" t="s">
        <v>12</v>
      </c>
      <c r="C140" s="8" t="s">
        <v>68</v>
      </c>
      <c r="D140" s="8" t="s">
        <v>118</v>
      </c>
      <c r="E140" s="8"/>
      <c r="F140" s="9">
        <f>F141</f>
        <v>4000</v>
      </c>
      <c r="G140" s="9">
        <f>G141</f>
        <v>733.6</v>
      </c>
      <c r="H140" s="9">
        <f t="shared" si="9"/>
        <v>3266.4</v>
      </c>
      <c r="I140" s="9">
        <f t="shared" si="10"/>
        <v>18.34</v>
      </c>
    </row>
    <row r="141" spans="1:9" ht="30" x14ac:dyDescent="0.2">
      <c r="A141" s="10" t="s">
        <v>27</v>
      </c>
      <c r="B141" s="8" t="s">
        <v>12</v>
      </c>
      <c r="C141" s="8" t="s">
        <v>68</v>
      </c>
      <c r="D141" s="8" t="s">
        <v>118</v>
      </c>
      <c r="E141" s="8" t="s">
        <v>28</v>
      </c>
      <c r="F141" s="9">
        <f>F142</f>
        <v>4000</v>
      </c>
      <c r="G141" s="9">
        <f>G142</f>
        <v>733.6</v>
      </c>
      <c r="H141" s="9">
        <f t="shared" si="9"/>
        <v>3266.4</v>
      </c>
      <c r="I141" s="9">
        <f t="shared" si="10"/>
        <v>18.34</v>
      </c>
    </row>
    <row r="142" spans="1:9" ht="30" x14ac:dyDescent="0.2">
      <c r="A142" s="10" t="s">
        <v>29</v>
      </c>
      <c r="B142" s="8" t="s">
        <v>12</v>
      </c>
      <c r="C142" s="8" t="s">
        <v>68</v>
      </c>
      <c r="D142" s="8" t="s">
        <v>118</v>
      </c>
      <c r="E142" s="8" t="s">
        <v>30</v>
      </c>
      <c r="F142" s="9">
        <f>[1]вспомогательная!G135</f>
        <v>4000</v>
      </c>
      <c r="G142" s="9">
        <f>[1]вспомогательная!H135</f>
        <v>733.6</v>
      </c>
      <c r="H142" s="9">
        <f t="shared" si="9"/>
        <v>3266.4</v>
      </c>
      <c r="I142" s="9">
        <f t="shared" si="10"/>
        <v>18.34</v>
      </c>
    </row>
    <row r="143" spans="1:9" ht="30" x14ac:dyDescent="0.2">
      <c r="A143" s="11" t="s">
        <v>119</v>
      </c>
      <c r="B143" s="8" t="s">
        <v>12</v>
      </c>
      <c r="C143" s="8" t="s">
        <v>68</v>
      </c>
      <c r="D143" s="8" t="s">
        <v>120</v>
      </c>
      <c r="E143" s="8"/>
      <c r="F143" s="9">
        <f>F144+F146+F148</f>
        <v>14146.000000000004</v>
      </c>
      <c r="G143" s="9">
        <f>G144+G146+G148</f>
        <v>2718.4</v>
      </c>
      <c r="H143" s="9">
        <f t="shared" si="9"/>
        <v>11427.600000000004</v>
      </c>
      <c r="I143" s="9">
        <f t="shared" si="10"/>
        <v>19.216739714406895</v>
      </c>
    </row>
    <row r="144" spans="1:9" ht="60" x14ac:dyDescent="0.2">
      <c r="A144" s="11" t="s">
        <v>19</v>
      </c>
      <c r="B144" s="8" t="s">
        <v>12</v>
      </c>
      <c r="C144" s="8" t="s">
        <v>68</v>
      </c>
      <c r="D144" s="8" t="s">
        <v>120</v>
      </c>
      <c r="E144" s="15">
        <v>100</v>
      </c>
      <c r="F144" s="9">
        <f>F145</f>
        <v>13608.300000000003</v>
      </c>
      <c r="G144" s="9">
        <f>G145</f>
        <v>2323.5</v>
      </c>
      <c r="H144" s="9">
        <f t="shared" si="9"/>
        <v>11284.800000000003</v>
      </c>
      <c r="I144" s="9">
        <f t="shared" si="10"/>
        <v>17.074138577191857</v>
      </c>
    </row>
    <row r="145" spans="1:9" x14ac:dyDescent="0.2">
      <c r="A145" s="11" t="s">
        <v>77</v>
      </c>
      <c r="B145" s="8" t="s">
        <v>12</v>
      </c>
      <c r="C145" s="8" t="s">
        <v>68</v>
      </c>
      <c r="D145" s="8" t="s">
        <v>120</v>
      </c>
      <c r="E145" s="15">
        <v>110</v>
      </c>
      <c r="F145" s="9">
        <f>[1]вспомогательная!G138</f>
        <v>13608.300000000003</v>
      </c>
      <c r="G145" s="9">
        <f>[1]вспомогательная!H138</f>
        <v>2323.5</v>
      </c>
      <c r="H145" s="9">
        <f t="shared" si="9"/>
        <v>11284.800000000003</v>
      </c>
      <c r="I145" s="9">
        <f t="shared" si="10"/>
        <v>17.074138577191857</v>
      </c>
    </row>
    <row r="146" spans="1:9" ht="30" x14ac:dyDescent="0.2">
      <c r="A146" s="11" t="s">
        <v>27</v>
      </c>
      <c r="B146" s="8" t="s">
        <v>12</v>
      </c>
      <c r="C146" s="8" t="s">
        <v>68</v>
      </c>
      <c r="D146" s="8" t="s">
        <v>120</v>
      </c>
      <c r="E146" s="15">
        <v>200</v>
      </c>
      <c r="F146" s="9">
        <f>F147</f>
        <v>531.70000000000005</v>
      </c>
      <c r="G146" s="9">
        <f>G147</f>
        <v>390.4</v>
      </c>
      <c r="H146" s="9">
        <f t="shared" si="9"/>
        <v>141.30000000000007</v>
      </c>
      <c r="I146" s="9">
        <f t="shared" si="10"/>
        <v>73.424863644912534</v>
      </c>
    </row>
    <row r="147" spans="1:9" ht="30" x14ac:dyDescent="0.2">
      <c r="A147" s="11" t="s">
        <v>29</v>
      </c>
      <c r="B147" s="8" t="s">
        <v>12</v>
      </c>
      <c r="C147" s="8" t="s">
        <v>68</v>
      </c>
      <c r="D147" s="8" t="s">
        <v>120</v>
      </c>
      <c r="E147" s="15">
        <v>240</v>
      </c>
      <c r="F147" s="9">
        <f>[1]вспомогательная!G140</f>
        <v>531.70000000000005</v>
      </c>
      <c r="G147" s="9">
        <f>[1]вспомогательная!H140</f>
        <v>390.4</v>
      </c>
      <c r="H147" s="9">
        <f t="shared" si="9"/>
        <v>141.30000000000007</v>
      </c>
      <c r="I147" s="9">
        <f t="shared" si="10"/>
        <v>73.424863644912534</v>
      </c>
    </row>
    <row r="148" spans="1:9" x14ac:dyDescent="0.2">
      <c r="A148" s="10" t="s">
        <v>31</v>
      </c>
      <c r="B148" s="8" t="s">
        <v>12</v>
      </c>
      <c r="C148" s="8" t="s">
        <v>68</v>
      </c>
      <c r="D148" s="8" t="s">
        <v>120</v>
      </c>
      <c r="E148" s="15">
        <v>800</v>
      </c>
      <c r="F148" s="9">
        <f>F149</f>
        <v>6</v>
      </c>
      <c r="G148" s="9">
        <f>G149</f>
        <v>4.5</v>
      </c>
      <c r="H148" s="9">
        <f t="shared" si="9"/>
        <v>1.5</v>
      </c>
      <c r="I148" s="9">
        <f t="shared" si="10"/>
        <v>75</v>
      </c>
    </row>
    <row r="149" spans="1:9" x14ac:dyDescent="0.2">
      <c r="A149" s="11" t="s">
        <v>33</v>
      </c>
      <c r="B149" s="8" t="s">
        <v>12</v>
      </c>
      <c r="C149" s="8" t="s">
        <v>68</v>
      </c>
      <c r="D149" s="8" t="s">
        <v>120</v>
      </c>
      <c r="E149" s="15">
        <v>850</v>
      </c>
      <c r="F149" s="9">
        <f>[1]вспомогательная!G142</f>
        <v>6</v>
      </c>
      <c r="G149" s="9">
        <f>[1]вспомогательная!H142</f>
        <v>4.5</v>
      </c>
      <c r="H149" s="9">
        <f t="shared" si="9"/>
        <v>1.5</v>
      </c>
      <c r="I149" s="9">
        <f t="shared" si="10"/>
        <v>75</v>
      </c>
    </row>
    <row r="150" spans="1:9" x14ac:dyDescent="0.2">
      <c r="A150" s="11" t="s">
        <v>121</v>
      </c>
      <c r="B150" s="17" t="s">
        <v>12</v>
      </c>
      <c r="C150" s="17" t="s">
        <v>68</v>
      </c>
      <c r="D150" s="17" t="s">
        <v>122</v>
      </c>
      <c r="E150" s="19"/>
      <c r="F150" s="18">
        <f t="shared" ref="F150:G152" si="11">F151</f>
        <v>6243.4</v>
      </c>
      <c r="G150" s="18">
        <f t="shared" si="11"/>
        <v>6243.4</v>
      </c>
      <c r="H150" s="9">
        <f t="shared" si="9"/>
        <v>0</v>
      </c>
      <c r="I150" s="9">
        <f t="shared" si="10"/>
        <v>100</v>
      </c>
    </row>
    <row r="151" spans="1:9" ht="45" x14ac:dyDescent="0.2">
      <c r="A151" s="20" t="s">
        <v>123</v>
      </c>
      <c r="B151" s="17" t="s">
        <v>12</v>
      </c>
      <c r="C151" s="17" t="s">
        <v>68</v>
      </c>
      <c r="D151" s="17" t="s">
        <v>124</v>
      </c>
      <c r="E151" s="19"/>
      <c r="F151" s="18">
        <f t="shared" si="11"/>
        <v>6243.4</v>
      </c>
      <c r="G151" s="18">
        <f t="shared" si="11"/>
        <v>6243.4</v>
      </c>
      <c r="H151" s="9">
        <f t="shared" si="9"/>
        <v>0</v>
      </c>
      <c r="I151" s="9">
        <f t="shared" si="10"/>
        <v>100</v>
      </c>
    </row>
    <row r="152" spans="1:9" ht="30" x14ac:dyDescent="0.2">
      <c r="A152" s="16" t="s">
        <v>107</v>
      </c>
      <c r="B152" s="17" t="s">
        <v>12</v>
      </c>
      <c r="C152" s="17" t="s">
        <v>68</v>
      </c>
      <c r="D152" s="17" t="s">
        <v>124</v>
      </c>
      <c r="E152" s="19">
        <v>600</v>
      </c>
      <c r="F152" s="18">
        <f t="shared" si="11"/>
        <v>6243.4</v>
      </c>
      <c r="G152" s="18">
        <f t="shared" si="11"/>
        <v>6243.4</v>
      </c>
      <c r="H152" s="9">
        <f t="shared" si="9"/>
        <v>0</v>
      </c>
      <c r="I152" s="9">
        <f t="shared" si="10"/>
        <v>100</v>
      </c>
    </row>
    <row r="153" spans="1:9" x14ac:dyDescent="0.2">
      <c r="A153" s="16" t="s">
        <v>109</v>
      </c>
      <c r="B153" s="17" t="s">
        <v>12</v>
      </c>
      <c r="C153" s="17" t="s">
        <v>68</v>
      </c>
      <c r="D153" s="17" t="s">
        <v>124</v>
      </c>
      <c r="E153" s="19">
        <v>610</v>
      </c>
      <c r="F153" s="18">
        <f>[1]вспомогательная!G146</f>
        <v>6243.4</v>
      </c>
      <c r="G153" s="18">
        <f>[1]вспомогательная!H146</f>
        <v>6243.4</v>
      </c>
      <c r="H153" s="9">
        <f t="shared" si="9"/>
        <v>0</v>
      </c>
      <c r="I153" s="9">
        <f t="shared" si="10"/>
        <v>100</v>
      </c>
    </row>
    <row r="154" spans="1:9" ht="15.75" x14ac:dyDescent="0.25">
      <c r="A154" s="4" t="s">
        <v>125</v>
      </c>
      <c r="B154" s="5" t="s">
        <v>14</v>
      </c>
      <c r="C154" s="5"/>
      <c r="D154" s="5"/>
      <c r="E154" s="5"/>
      <c r="F154" s="6">
        <f>F155+F165</f>
        <v>3935</v>
      </c>
      <c r="G154" s="6">
        <f>G155+G165</f>
        <v>520.9</v>
      </c>
      <c r="H154" s="6">
        <f t="shared" si="9"/>
        <v>3414.1</v>
      </c>
      <c r="I154" s="6">
        <f t="shared" si="10"/>
        <v>13.237611181702668</v>
      </c>
    </row>
    <row r="155" spans="1:9" x14ac:dyDescent="0.2">
      <c r="A155" s="7" t="s">
        <v>126</v>
      </c>
      <c r="B155" s="8" t="s">
        <v>14</v>
      </c>
      <c r="C155" s="8" t="s">
        <v>24</v>
      </c>
      <c r="D155" s="8"/>
      <c r="E155" s="8"/>
      <c r="F155" s="9">
        <f t="shared" ref="F155:G158" si="12">F156</f>
        <v>3735</v>
      </c>
      <c r="G155" s="9">
        <f t="shared" si="12"/>
        <v>520.9</v>
      </c>
      <c r="H155" s="9">
        <f t="shared" si="9"/>
        <v>3214.1</v>
      </c>
      <c r="I155" s="9">
        <f t="shared" si="10"/>
        <v>13.946452476572958</v>
      </c>
    </row>
    <row r="156" spans="1:9" ht="30" x14ac:dyDescent="0.2">
      <c r="A156" s="11" t="s">
        <v>39</v>
      </c>
      <c r="B156" s="8" t="s">
        <v>14</v>
      </c>
      <c r="C156" s="8" t="s">
        <v>24</v>
      </c>
      <c r="D156" s="8" t="s">
        <v>40</v>
      </c>
      <c r="E156" s="8"/>
      <c r="F156" s="9">
        <f t="shared" si="12"/>
        <v>3735</v>
      </c>
      <c r="G156" s="9">
        <f t="shared" si="12"/>
        <v>520.9</v>
      </c>
      <c r="H156" s="9">
        <f t="shared" si="9"/>
        <v>3214.1</v>
      </c>
      <c r="I156" s="9">
        <f t="shared" si="10"/>
        <v>13.946452476572958</v>
      </c>
    </row>
    <row r="157" spans="1:9" x14ac:dyDescent="0.2">
      <c r="A157" s="11" t="s">
        <v>41</v>
      </c>
      <c r="B157" s="8" t="s">
        <v>14</v>
      </c>
      <c r="C157" s="8" t="s">
        <v>24</v>
      </c>
      <c r="D157" s="8" t="s">
        <v>42</v>
      </c>
      <c r="E157" s="8"/>
      <c r="F157" s="9">
        <f t="shared" si="12"/>
        <v>3735</v>
      </c>
      <c r="G157" s="9">
        <f t="shared" si="12"/>
        <v>520.9</v>
      </c>
      <c r="H157" s="9">
        <f t="shared" si="9"/>
        <v>3214.1</v>
      </c>
      <c r="I157" s="9">
        <f t="shared" si="10"/>
        <v>13.946452476572958</v>
      </c>
    </row>
    <row r="158" spans="1:9" ht="30" x14ac:dyDescent="0.2">
      <c r="A158" s="7" t="s">
        <v>43</v>
      </c>
      <c r="B158" s="8" t="s">
        <v>14</v>
      </c>
      <c r="C158" s="8" t="s">
        <v>24</v>
      </c>
      <c r="D158" s="8" t="s">
        <v>44</v>
      </c>
      <c r="E158" s="8"/>
      <c r="F158" s="9">
        <f t="shared" si="12"/>
        <v>3735</v>
      </c>
      <c r="G158" s="9">
        <f t="shared" si="12"/>
        <v>520.9</v>
      </c>
      <c r="H158" s="9">
        <f t="shared" si="9"/>
        <v>3214.1</v>
      </c>
      <c r="I158" s="9">
        <f t="shared" si="10"/>
        <v>13.946452476572958</v>
      </c>
    </row>
    <row r="159" spans="1:9" ht="45" x14ac:dyDescent="0.2">
      <c r="A159" s="11" t="s">
        <v>127</v>
      </c>
      <c r="B159" s="8" t="s">
        <v>14</v>
      </c>
      <c r="C159" s="8" t="s">
        <v>24</v>
      </c>
      <c r="D159" s="8" t="s">
        <v>128</v>
      </c>
      <c r="E159" s="8"/>
      <c r="F159" s="9">
        <f>F160+F162</f>
        <v>3735</v>
      </c>
      <c r="G159" s="9">
        <f>G160+G162</f>
        <v>520.9</v>
      </c>
      <c r="H159" s="9">
        <f t="shared" si="9"/>
        <v>3214.1</v>
      </c>
      <c r="I159" s="9">
        <f t="shared" si="10"/>
        <v>13.946452476572958</v>
      </c>
    </row>
    <row r="160" spans="1:9" ht="60" x14ac:dyDescent="0.2">
      <c r="A160" s="10" t="s">
        <v>19</v>
      </c>
      <c r="B160" s="8" t="s">
        <v>14</v>
      </c>
      <c r="C160" s="8" t="s">
        <v>24</v>
      </c>
      <c r="D160" s="8" t="s">
        <v>128</v>
      </c>
      <c r="E160" s="8" t="s">
        <v>20</v>
      </c>
      <c r="F160" s="9">
        <f>F161</f>
        <v>2761.2</v>
      </c>
      <c r="G160" s="9">
        <f>G161</f>
        <v>474.1</v>
      </c>
      <c r="H160" s="9">
        <f t="shared" si="9"/>
        <v>2287.1</v>
      </c>
      <c r="I160" s="9">
        <f t="shared" si="10"/>
        <v>17.17007098363031</v>
      </c>
    </row>
    <row r="161" spans="1:9" ht="30" x14ac:dyDescent="0.2">
      <c r="A161" s="10" t="s">
        <v>21</v>
      </c>
      <c r="B161" s="8" t="s">
        <v>14</v>
      </c>
      <c r="C161" s="8" t="s">
        <v>24</v>
      </c>
      <c r="D161" s="8" t="s">
        <v>128</v>
      </c>
      <c r="E161" s="8" t="s">
        <v>22</v>
      </c>
      <c r="F161" s="9">
        <f>[1]вспомогательная!G154</f>
        <v>2761.2</v>
      </c>
      <c r="G161" s="9">
        <f>[1]вспомогательная!H154</f>
        <v>474.1</v>
      </c>
      <c r="H161" s="9">
        <f t="shared" si="9"/>
        <v>2287.1</v>
      </c>
      <c r="I161" s="9">
        <f t="shared" si="10"/>
        <v>17.17007098363031</v>
      </c>
    </row>
    <row r="162" spans="1:9" ht="30" x14ac:dyDescent="0.2">
      <c r="A162" s="10" t="s">
        <v>27</v>
      </c>
      <c r="B162" s="8" t="s">
        <v>14</v>
      </c>
      <c r="C162" s="8" t="s">
        <v>24</v>
      </c>
      <c r="D162" s="8" t="s">
        <v>128</v>
      </c>
      <c r="E162" s="8" t="s">
        <v>28</v>
      </c>
      <c r="F162" s="9">
        <f>F163</f>
        <v>973.8</v>
      </c>
      <c r="G162" s="9">
        <f>G163</f>
        <v>46.8</v>
      </c>
      <c r="H162" s="9">
        <f t="shared" si="9"/>
        <v>927</v>
      </c>
      <c r="I162" s="9">
        <f t="shared" si="10"/>
        <v>4.805914972273567</v>
      </c>
    </row>
    <row r="163" spans="1:9" ht="30" x14ac:dyDescent="0.2">
      <c r="A163" s="10" t="s">
        <v>29</v>
      </c>
      <c r="B163" s="8" t="s">
        <v>14</v>
      </c>
      <c r="C163" s="8" t="s">
        <v>24</v>
      </c>
      <c r="D163" s="8" t="s">
        <v>128</v>
      </c>
      <c r="E163" s="8" t="s">
        <v>30</v>
      </c>
      <c r="F163" s="9">
        <f>[1]вспомогательная!G156</f>
        <v>973.8</v>
      </c>
      <c r="G163" s="9">
        <f>[1]вспомогательная!H156</f>
        <v>46.8</v>
      </c>
      <c r="H163" s="9">
        <f t="shared" si="9"/>
        <v>927</v>
      </c>
      <c r="I163" s="9">
        <f t="shared" si="10"/>
        <v>4.805914972273567</v>
      </c>
    </row>
    <row r="164" spans="1:9" x14ac:dyDescent="0.2">
      <c r="A164" s="7" t="s">
        <v>129</v>
      </c>
      <c r="B164" s="8" t="s">
        <v>14</v>
      </c>
      <c r="C164" s="8" t="s">
        <v>38</v>
      </c>
      <c r="D164" s="8"/>
      <c r="E164" s="8"/>
      <c r="F164" s="9">
        <f t="shared" ref="F164:G167" si="13">F165</f>
        <v>200</v>
      </c>
      <c r="G164" s="9">
        <f t="shared" si="13"/>
        <v>0</v>
      </c>
      <c r="H164" s="9">
        <f t="shared" si="9"/>
        <v>200</v>
      </c>
      <c r="I164" s="9">
        <f t="shared" si="10"/>
        <v>0</v>
      </c>
    </row>
    <row r="165" spans="1:9" x14ac:dyDescent="0.2">
      <c r="A165" s="7" t="s">
        <v>61</v>
      </c>
      <c r="B165" s="8" t="s">
        <v>14</v>
      </c>
      <c r="C165" s="8" t="s">
        <v>38</v>
      </c>
      <c r="D165" s="8" t="s">
        <v>62</v>
      </c>
      <c r="E165" s="8"/>
      <c r="F165" s="9">
        <f t="shared" si="13"/>
        <v>200</v>
      </c>
      <c r="G165" s="9">
        <f t="shared" si="13"/>
        <v>0</v>
      </c>
      <c r="H165" s="9">
        <f t="shared" si="9"/>
        <v>200</v>
      </c>
      <c r="I165" s="9">
        <f t="shared" si="10"/>
        <v>0</v>
      </c>
    </row>
    <row r="166" spans="1:9" ht="30" x14ac:dyDescent="0.2">
      <c r="A166" s="7" t="s">
        <v>130</v>
      </c>
      <c r="B166" s="8" t="s">
        <v>14</v>
      </c>
      <c r="C166" s="8" t="s">
        <v>38</v>
      </c>
      <c r="D166" s="8" t="s">
        <v>131</v>
      </c>
      <c r="E166" s="8"/>
      <c r="F166" s="9">
        <f t="shared" si="13"/>
        <v>200</v>
      </c>
      <c r="G166" s="9">
        <f t="shared" si="13"/>
        <v>0</v>
      </c>
      <c r="H166" s="9">
        <f t="shared" si="9"/>
        <v>200</v>
      </c>
      <c r="I166" s="9">
        <f t="shared" si="10"/>
        <v>0</v>
      </c>
    </row>
    <row r="167" spans="1:9" ht="30" x14ac:dyDescent="0.2">
      <c r="A167" s="10" t="s">
        <v>27</v>
      </c>
      <c r="B167" s="8" t="s">
        <v>14</v>
      </c>
      <c r="C167" s="8" t="s">
        <v>38</v>
      </c>
      <c r="D167" s="8" t="s">
        <v>131</v>
      </c>
      <c r="E167" s="8" t="s">
        <v>28</v>
      </c>
      <c r="F167" s="9">
        <f t="shared" si="13"/>
        <v>200</v>
      </c>
      <c r="G167" s="9">
        <f t="shared" si="13"/>
        <v>0</v>
      </c>
      <c r="H167" s="9">
        <f t="shared" si="9"/>
        <v>200</v>
      </c>
      <c r="I167" s="9">
        <f t="shared" si="10"/>
        <v>0</v>
      </c>
    </row>
    <row r="168" spans="1:9" ht="30" x14ac:dyDescent="0.2">
      <c r="A168" s="10" t="s">
        <v>29</v>
      </c>
      <c r="B168" s="8" t="s">
        <v>14</v>
      </c>
      <c r="C168" s="8" t="s">
        <v>38</v>
      </c>
      <c r="D168" s="8" t="s">
        <v>131</v>
      </c>
      <c r="E168" s="8" t="s">
        <v>30</v>
      </c>
      <c r="F168" s="9">
        <f>[1]вспомогательная!G161</f>
        <v>200</v>
      </c>
      <c r="G168" s="9">
        <f>[1]вспомогательная!H161</f>
        <v>0</v>
      </c>
      <c r="H168" s="9">
        <f t="shared" si="9"/>
        <v>200</v>
      </c>
      <c r="I168" s="9">
        <f t="shared" si="10"/>
        <v>0</v>
      </c>
    </row>
    <row r="169" spans="1:9" ht="31.5" x14ac:dyDescent="0.25">
      <c r="A169" s="21" t="s">
        <v>132</v>
      </c>
      <c r="B169" s="5" t="s">
        <v>24</v>
      </c>
      <c r="C169" s="5"/>
      <c r="D169" s="5"/>
      <c r="E169" s="5"/>
      <c r="F169" s="6">
        <f>F170+F204</f>
        <v>48578.7</v>
      </c>
      <c r="G169" s="6">
        <f>G170+G204</f>
        <v>6774.9999999999991</v>
      </c>
      <c r="H169" s="6">
        <f t="shared" si="9"/>
        <v>41803.699999999997</v>
      </c>
      <c r="I169" s="6">
        <f t="shared" si="10"/>
        <v>13.946441547427163</v>
      </c>
    </row>
    <row r="170" spans="1:9" ht="30" x14ac:dyDescent="0.2">
      <c r="A170" s="10" t="s">
        <v>133</v>
      </c>
      <c r="B170" s="8" t="s">
        <v>24</v>
      </c>
      <c r="C170" s="8" t="s">
        <v>134</v>
      </c>
      <c r="D170" s="8"/>
      <c r="E170" s="8"/>
      <c r="F170" s="9">
        <f>F171</f>
        <v>34930</v>
      </c>
      <c r="G170" s="9">
        <f>G171</f>
        <v>5953.2999999999993</v>
      </c>
      <c r="H170" s="9">
        <f t="shared" si="9"/>
        <v>28976.7</v>
      </c>
      <c r="I170" s="9">
        <f t="shared" si="10"/>
        <v>17.043515602633839</v>
      </c>
    </row>
    <row r="171" spans="1:9" ht="30" x14ac:dyDescent="0.2">
      <c r="A171" s="7" t="s">
        <v>135</v>
      </c>
      <c r="B171" s="8" t="s">
        <v>24</v>
      </c>
      <c r="C171" s="8" t="s">
        <v>134</v>
      </c>
      <c r="D171" s="8" t="s">
        <v>136</v>
      </c>
      <c r="E171" s="8"/>
      <c r="F171" s="9">
        <f>F172+F188+F193</f>
        <v>34930</v>
      </c>
      <c r="G171" s="9">
        <f>G172+G188+G193</f>
        <v>5953.2999999999993</v>
      </c>
      <c r="H171" s="9">
        <f t="shared" si="9"/>
        <v>28976.7</v>
      </c>
      <c r="I171" s="9">
        <f t="shared" si="10"/>
        <v>17.043515602633839</v>
      </c>
    </row>
    <row r="172" spans="1:9" ht="45" x14ac:dyDescent="0.2">
      <c r="A172" s="7" t="s">
        <v>137</v>
      </c>
      <c r="B172" s="8" t="s">
        <v>24</v>
      </c>
      <c r="C172" s="8" t="s">
        <v>134</v>
      </c>
      <c r="D172" s="8" t="s">
        <v>138</v>
      </c>
      <c r="E172" s="8"/>
      <c r="F172" s="9">
        <f>F173+F180</f>
        <v>33944</v>
      </c>
      <c r="G172" s="9">
        <f>G173+G180</f>
        <v>5573.0999999999995</v>
      </c>
      <c r="H172" s="9">
        <f t="shared" si="9"/>
        <v>28370.9</v>
      </c>
      <c r="I172" s="9">
        <f t="shared" si="10"/>
        <v>16.418512844685363</v>
      </c>
    </row>
    <row r="173" spans="1:9" ht="60" x14ac:dyDescent="0.2">
      <c r="A173" s="7" t="s">
        <v>139</v>
      </c>
      <c r="B173" s="8" t="s">
        <v>24</v>
      </c>
      <c r="C173" s="8" t="s">
        <v>134</v>
      </c>
      <c r="D173" s="8" t="s">
        <v>140</v>
      </c>
      <c r="E173" s="8"/>
      <c r="F173" s="9">
        <f>F174+F177</f>
        <v>988</v>
      </c>
      <c r="G173" s="9">
        <f>G174+G177</f>
        <v>0</v>
      </c>
      <c r="H173" s="9">
        <f t="shared" si="9"/>
        <v>988</v>
      </c>
      <c r="I173" s="9">
        <f t="shared" si="10"/>
        <v>0</v>
      </c>
    </row>
    <row r="174" spans="1:9" ht="60" x14ac:dyDescent="0.2">
      <c r="A174" s="7" t="s">
        <v>141</v>
      </c>
      <c r="B174" s="8" t="s">
        <v>24</v>
      </c>
      <c r="C174" s="8" t="s">
        <v>134</v>
      </c>
      <c r="D174" s="8" t="s">
        <v>142</v>
      </c>
      <c r="E174" s="8"/>
      <c r="F174" s="9">
        <f>F175</f>
        <v>138</v>
      </c>
      <c r="G174" s="9">
        <f>G175</f>
        <v>0</v>
      </c>
      <c r="H174" s="9">
        <f t="shared" si="9"/>
        <v>138</v>
      </c>
      <c r="I174" s="9">
        <f t="shared" si="10"/>
        <v>0</v>
      </c>
    </row>
    <row r="175" spans="1:9" ht="30" x14ac:dyDescent="0.2">
      <c r="A175" s="10" t="s">
        <v>27</v>
      </c>
      <c r="B175" s="8" t="s">
        <v>24</v>
      </c>
      <c r="C175" s="8" t="s">
        <v>134</v>
      </c>
      <c r="D175" s="8" t="s">
        <v>142</v>
      </c>
      <c r="E175" s="8" t="s">
        <v>28</v>
      </c>
      <c r="F175" s="9">
        <f>F176</f>
        <v>138</v>
      </c>
      <c r="G175" s="9">
        <f>G176</f>
        <v>0</v>
      </c>
      <c r="H175" s="9">
        <f t="shared" si="9"/>
        <v>138</v>
      </c>
      <c r="I175" s="9">
        <f t="shared" si="10"/>
        <v>0</v>
      </c>
    </row>
    <row r="176" spans="1:9" ht="30" x14ac:dyDescent="0.2">
      <c r="A176" s="10" t="s">
        <v>29</v>
      </c>
      <c r="B176" s="8" t="s">
        <v>24</v>
      </c>
      <c r="C176" s="8" t="s">
        <v>134</v>
      </c>
      <c r="D176" s="8" t="s">
        <v>142</v>
      </c>
      <c r="E176" s="8" t="s">
        <v>30</v>
      </c>
      <c r="F176" s="9">
        <f>[1]вспомогательная!G169</f>
        <v>138</v>
      </c>
      <c r="G176" s="9">
        <f>[1]вспомогательная!H169</f>
        <v>0</v>
      </c>
      <c r="H176" s="9">
        <f t="shared" si="9"/>
        <v>138</v>
      </c>
      <c r="I176" s="9">
        <f t="shared" si="10"/>
        <v>0</v>
      </c>
    </row>
    <row r="177" spans="1:9" ht="30" x14ac:dyDescent="0.2">
      <c r="A177" s="7" t="s">
        <v>143</v>
      </c>
      <c r="B177" s="8" t="s">
        <v>24</v>
      </c>
      <c r="C177" s="8" t="s">
        <v>134</v>
      </c>
      <c r="D177" s="8" t="s">
        <v>144</v>
      </c>
      <c r="E177" s="8"/>
      <c r="F177" s="9">
        <f>F178</f>
        <v>850</v>
      </c>
      <c r="G177" s="9">
        <f>G178</f>
        <v>0</v>
      </c>
      <c r="H177" s="9">
        <f t="shared" si="9"/>
        <v>850</v>
      </c>
      <c r="I177" s="9">
        <f t="shared" si="10"/>
        <v>0</v>
      </c>
    </row>
    <row r="178" spans="1:9" ht="30" x14ac:dyDescent="0.2">
      <c r="A178" s="10" t="s">
        <v>27</v>
      </c>
      <c r="B178" s="8" t="s">
        <v>24</v>
      </c>
      <c r="C178" s="8" t="s">
        <v>134</v>
      </c>
      <c r="D178" s="8" t="s">
        <v>144</v>
      </c>
      <c r="E178" s="8" t="s">
        <v>28</v>
      </c>
      <c r="F178" s="9">
        <f>F179</f>
        <v>850</v>
      </c>
      <c r="G178" s="9">
        <f>G179</f>
        <v>0</v>
      </c>
      <c r="H178" s="9">
        <f t="shared" si="9"/>
        <v>850</v>
      </c>
      <c r="I178" s="9">
        <f t="shared" si="10"/>
        <v>0</v>
      </c>
    </row>
    <row r="179" spans="1:9" ht="30" x14ac:dyDescent="0.2">
      <c r="A179" s="10" t="s">
        <v>29</v>
      </c>
      <c r="B179" s="8" t="s">
        <v>24</v>
      </c>
      <c r="C179" s="8" t="s">
        <v>134</v>
      </c>
      <c r="D179" s="8" t="s">
        <v>144</v>
      </c>
      <c r="E179" s="8" t="s">
        <v>30</v>
      </c>
      <c r="F179" s="9">
        <f>[1]вспомогательная!G172</f>
        <v>850</v>
      </c>
      <c r="G179" s="9">
        <f>[1]вспомогательная!H172</f>
        <v>0</v>
      </c>
      <c r="H179" s="9">
        <f t="shared" si="9"/>
        <v>850</v>
      </c>
      <c r="I179" s="9">
        <f t="shared" si="10"/>
        <v>0</v>
      </c>
    </row>
    <row r="180" spans="1:9" ht="45" x14ac:dyDescent="0.2">
      <c r="A180" s="7" t="s">
        <v>145</v>
      </c>
      <c r="B180" s="8" t="s">
        <v>24</v>
      </c>
      <c r="C180" s="8" t="s">
        <v>134</v>
      </c>
      <c r="D180" s="8" t="s">
        <v>146</v>
      </c>
      <c r="E180" s="8"/>
      <c r="F180" s="9">
        <f>F181</f>
        <v>32956</v>
      </c>
      <c r="G180" s="9">
        <f>G181</f>
        <v>5573.0999999999995</v>
      </c>
      <c r="H180" s="9">
        <f t="shared" si="9"/>
        <v>27382.9</v>
      </c>
      <c r="I180" s="9">
        <f t="shared" si="10"/>
        <v>16.91072945745843</v>
      </c>
    </row>
    <row r="181" spans="1:9" ht="30" x14ac:dyDescent="0.2">
      <c r="A181" s="10" t="s">
        <v>147</v>
      </c>
      <c r="B181" s="8" t="s">
        <v>24</v>
      </c>
      <c r="C181" s="8" t="s">
        <v>134</v>
      </c>
      <c r="D181" s="8" t="s">
        <v>148</v>
      </c>
      <c r="E181" s="8"/>
      <c r="F181" s="9">
        <f>F182+F184+F186</f>
        <v>32956</v>
      </c>
      <c r="G181" s="9">
        <f>G182+G184+G186</f>
        <v>5573.0999999999995</v>
      </c>
      <c r="H181" s="9">
        <f t="shared" si="9"/>
        <v>27382.9</v>
      </c>
      <c r="I181" s="9">
        <f t="shared" si="10"/>
        <v>16.91072945745843</v>
      </c>
    </row>
    <row r="182" spans="1:9" ht="60" x14ac:dyDescent="0.2">
      <c r="A182" s="10" t="s">
        <v>19</v>
      </c>
      <c r="B182" s="8" t="s">
        <v>24</v>
      </c>
      <c r="C182" s="8" t="s">
        <v>134</v>
      </c>
      <c r="D182" s="8" t="s">
        <v>148</v>
      </c>
      <c r="E182" s="8" t="s">
        <v>20</v>
      </c>
      <c r="F182" s="9">
        <f>F183</f>
        <v>32177</v>
      </c>
      <c r="G182" s="9">
        <f>G183</f>
        <v>5485</v>
      </c>
      <c r="H182" s="9">
        <f t="shared" si="9"/>
        <v>26692</v>
      </c>
      <c r="I182" s="9">
        <f t="shared" si="10"/>
        <v>17.046337446001804</v>
      </c>
    </row>
    <row r="183" spans="1:9" x14ac:dyDescent="0.2">
      <c r="A183" s="10" t="s">
        <v>77</v>
      </c>
      <c r="B183" s="8" t="s">
        <v>24</v>
      </c>
      <c r="C183" s="8" t="s">
        <v>134</v>
      </c>
      <c r="D183" s="8" t="s">
        <v>148</v>
      </c>
      <c r="E183" s="8" t="s">
        <v>149</v>
      </c>
      <c r="F183" s="9">
        <f>[1]вспомогательная!G176</f>
        <v>32177</v>
      </c>
      <c r="G183" s="9">
        <f>[1]вспомогательная!H176</f>
        <v>5485</v>
      </c>
      <c r="H183" s="9">
        <f t="shared" si="9"/>
        <v>26692</v>
      </c>
      <c r="I183" s="9">
        <f t="shared" si="10"/>
        <v>17.046337446001804</v>
      </c>
    </row>
    <row r="184" spans="1:9" ht="30" x14ac:dyDescent="0.2">
      <c r="A184" s="10" t="s">
        <v>27</v>
      </c>
      <c r="B184" s="8" t="s">
        <v>24</v>
      </c>
      <c r="C184" s="8" t="s">
        <v>134</v>
      </c>
      <c r="D184" s="8" t="s">
        <v>148</v>
      </c>
      <c r="E184" s="8" t="s">
        <v>28</v>
      </c>
      <c r="F184" s="9">
        <f>F185</f>
        <v>759</v>
      </c>
      <c r="G184" s="9">
        <f>G185</f>
        <v>87.2</v>
      </c>
      <c r="H184" s="9">
        <f t="shared" si="9"/>
        <v>671.8</v>
      </c>
      <c r="I184" s="9">
        <f t="shared" si="10"/>
        <v>11.488801054018445</v>
      </c>
    </row>
    <row r="185" spans="1:9" ht="30" x14ac:dyDescent="0.2">
      <c r="A185" s="10" t="s">
        <v>29</v>
      </c>
      <c r="B185" s="8" t="s">
        <v>24</v>
      </c>
      <c r="C185" s="8" t="s">
        <v>134</v>
      </c>
      <c r="D185" s="8" t="s">
        <v>148</v>
      </c>
      <c r="E185" s="8" t="s">
        <v>30</v>
      </c>
      <c r="F185" s="9">
        <f>[1]вспомогательная!G178</f>
        <v>759</v>
      </c>
      <c r="G185" s="9">
        <f>[1]вспомогательная!H178</f>
        <v>87.2</v>
      </c>
      <c r="H185" s="9">
        <f t="shared" si="9"/>
        <v>671.8</v>
      </c>
      <c r="I185" s="9">
        <f t="shared" si="10"/>
        <v>11.488801054018445</v>
      </c>
    </row>
    <row r="186" spans="1:9" x14ac:dyDescent="0.2">
      <c r="A186" s="10" t="s">
        <v>31</v>
      </c>
      <c r="B186" s="8" t="s">
        <v>24</v>
      </c>
      <c r="C186" s="8" t="s">
        <v>134</v>
      </c>
      <c r="D186" s="8" t="s">
        <v>148</v>
      </c>
      <c r="E186" s="8" t="s">
        <v>32</v>
      </c>
      <c r="F186" s="9">
        <f>F187</f>
        <v>20</v>
      </c>
      <c r="G186" s="9">
        <f>G187</f>
        <v>0.9</v>
      </c>
      <c r="H186" s="9">
        <f t="shared" si="9"/>
        <v>19.100000000000001</v>
      </c>
      <c r="I186" s="9">
        <f t="shared" si="10"/>
        <v>4.5</v>
      </c>
    </row>
    <row r="187" spans="1:9" x14ac:dyDescent="0.2">
      <c r="A187" s="11" t="s">
        <v>33</v>
      </c>
      <c r="B187" s="8" t="s">
        <v>24</v>
      </c>
      <c r="C187" s="8" t="s">
        <v>134</v>
      </c>
      <c r="D187" s="8" t="s">
        <v>148</v>
      </c>
      <c r="E187" s="8" t="s">
        <v>34</v>
      </c>
      <c r="F187" s="9">
        <f>[1]вспомогательная!G180</f>
        <v>20</v>
      </c>
      <c r="G187" s="9">
        <f>[1]вспомогательная!H180</f>
        <v>0.9</v>
      </c>
      <c r="H187" s="9">
        <f t="shared" si="9"/>
        <v>19.100000000000001</v>
      </c>
      <c r="I187" s="9">
        <f t="shared" si="10"/>
        <v>4.5</v>
      </c>
    </row>
    <row r="188" spans="1:9" ht="45" x14ac:dyDescent="0.2">
      <c r="A188" s="7" t="s">
        <v>150</v>
      </c>
      <c r="B188" s="8" t="s">
        <v>24</v>
      </c>
      <c r="C188" s="8" t="s">
        <v>134</v>
      </c>
      <c r="D188" s="8" t="s">
        <v>151</v>
      </c>
      <c r="E188" s="8"/>
      <c r="F188" s="9">
        <f t="shared" ref="F188:G191" si="14">F189</f>
        <v>373</v>
      </c>
      <c r="G188" s="9">
        <f t="shared" si="14"/>
        <v>105.3</v>
      </c>
      <c r="H188" s="9">
        <f t="shared" si="9"/>
        <v>267.7</v>
      </c>
      <c r="I188" s="9">
        <f t="shared" si="10"/>
        <v>28.230563002680963</v>
      </c>
    </row>
    <row r="189" spans="1:9" ht="90" x14ac:dyDescent="0.2">
      <c r="A189" s="7" t="s">
        <v>152</v>
      </c>
      <c r="B189" s="8" t="s">
        <v>24</v>
      </c>
      <c r="C189" s="8" t="s">
        <v>134</v>
      </c>
      <c r="D189" s="8" t="s">
        <v>153</v>
      </c>
      <c r="E189" s="8"/>
      <c r="F189" s="9">
        <f t="shared" si="14"/>
        <v>373</v>
      </c>
      <c r="G189" s="9">
        <f t="shared" si="14"/>
        <v>105.3</v>
      </c>
      <c r="H189" s="9">
        <f t="shared" si="9"/>
        <v>267.7</v>
      </c>
      <c r="I189" s="9">
        <f t="shared" si="10"/>
        <v>28.230563002680963</v>
      </c>
    </row>
    <row r="190" spans="1:9" ht="30" x14ac:dyDescent="0.2">
      <c r="A190" s="11" t="s">
        <v>154</v>
      </c>
      <c r="B190" s="8" t="s">
        <v>24</v>
      </c>
      <c r="C190" s="8" t="s">
        <v>134</v>
      </c>
      <c r="D190" s="8" t="s">
        <v>155</v>
      </c>
      <c r="E190" s="8"/>
      <c r="F190" s="9">
        <f t="shared" si="14"/>
        <v>373</v>
      </c>
      <c r="G190" s="9">
        <f t="shared" si="14"/>
        <v>105.3</v>
      </c>
      <c r="H190" s="9">
        <f t="shared" si="9"/>
        <v>267.7</v>
      </c>
      <c r="I190" s="9">
        <f t="shared" si="10"/>
        <v>28.230563002680963</v>
      </c>
    </row>
    <row r="191" spans="1:9" ht="30" x14ac:dyDescent="0.2">
      <c r="A191" s="10" t="s">
        <v>27</v>
      </c>
      <c r="B191" s="8" t="s">
        <v>24</v>
      </c>
      <c r="C191" s="8" t="s">
        <v>134</v>
      </c>
      <c r="D191" s="8" t="s">
        <v>155</v>
      </c>
      <c r="E191" s="8" t="s">
        <v>28</v>
      </c>
      <c r="F191" s="9">
        <f t="shared" si="14"/>
        <v>373</v>
      </c>
      <c r="G191" s="9">
        <f t="shared" si="14"/>
        <v>105.3</v>
      </c>
      <c r="H191" s="9">
        <f t="shared" si="9"/>
        <v>267.7</v>
      </c>
      <c r="I191" s="9">
        <f t="shared" si="10"/>
        <v>28.230563002680963</v>
      </c>
    </row>
    <row r="192" spans="1:9" ht="30" x14ac:dyDescent="0.2">
      <c r="A192" s="10" t="s">
        <v>29</v>
      </c>
      <c r="B192" s="8" t="s">
        <v>24</v>
      </c>
      <c r="C192" s="8" t="s">
        <v>134</v>
      </c>
      <c r="D192" s="8" t="s">
        <v>155</v>
      </c>
      <c r="E192" s="8" t="s">
        <v>30</v>
      </c>
      <c r="F192" s="9">
        <f>[1]вспомогательная!G185</f>
        <v>373</v>
      </c>
      <c r="G192" s="9">
        <f>[1]вспомогательная!H185</f>
        <v>105.3</v>
      </c>
      <c r="H192" s="9">
        <f t="shared" si="9"/>
        <v>267.7</v>
      </c>
      <c r="I192" s="9">
        <f t="shared" si="10"/>
        <v>28.230563002680963</v>
      </c>
    </row>
    <row r="193" spans="1:9" ht="30.75" customHeight="1" x14ac:dyDescent="0.2">
      <c r="A193" s="7" t="s">
        <v>156</v>
      </c>
      <c r="B193" s="8" t="s">
        <v>24</v>
      </c>
      <c r="C193" s="8" t="s">
        <v>134</v>
      </c>
      <c r="D193" s="8" t="s">
        <v>157</v>
      </c>
      <c r="E193" s="8"/>
      <c r="F193" s="9">
        <f>F194</f>
        <v>613</v>
      </c>
      <c r="G193" s="9">
        <f>G194</f>
        <v>274.89999999999998</v>
      </c>
      <c r="H193" s="9">
        <f t="shared" si="9"/>
        <v>338.1</v>
      </c>
      <c r="I193" s="9">
        <f t="shared" si="10"/>
        <v>44.845024469820551</v>
      </c>
    </row>
    <row r="194" spans="1:9" ht="18" customHeight="1" x14ac:dyDescent="0.2">
      <c r="A194" s="7" t="s">
        <v>158</v>
      </c>
      <c r="B194" s="8" t="s">
        <v>24</v>
      </c>
      <c r="C194" s="8" t="s">
        <v>134</v>
      </c>
      <c r="D194" s="8" t="s">
        <v>159</v>
      </c>
      <c r="E194" s="8"/>
      <c r="F194" s="9">
        <f>F195+F198+F201</f>
        <v>613</v>
      </c>
      <c r="G194" s="9">
        <f>G195+G198+G201</f>
        <v>274.89999999999998</v>
      </c>
      <c r="H194" s="9">
        <f t="shared" si="9"/>
        <v>338.1</v>
      </c>
      <c r="I194" s="9">
        <f t="shared" si="10"/>
        <v>44.845024469820551</v>
      </c>
    </row>
    <row r="195" spans="1:9" ht="45" x14ac:dyDescent="0.2">
      <c r="A195" s="11" t="s">
        <v>160</v>
      </c>
      <c r="B195" s="8" t="s">
        <v>24</v>
      </c>
      <c r="C195" s="8" t="s">
        <v>134</v>
      </c>
      <c r="D195" s="8" t="s">
        <v>161</v>
      </c>
      <c r="E195" s="8"/>
      <c r="F195" s="9">
        <f>F196</f>
        <v>44</v>
      </c>
      <c r="G195" s="9">
        <f>G196</f>
        <v>0</v>
      </c>
      <c r="H195" s="9">
        <f t="shared" si="9"/>
        <v>44</v>
      </c>
      <c r="I195" s="9">
        <f t="shared" si="10"/>
        <v>0</v>
      </c>
    </row>
    <row r="196" spans="1:9" ht="30" x14ac:dyDescent="0.2">
      <c r="A196" s="10" t="s">
        <v>27</v>
      </c>
      <c r="B196" s="8" t="s">
        <v>24</v>
      </c>
      <c r="C196" s="8" t="s">
        <v>134</v>
      </c>
      <c r="D196" s="8" t="s">
        <v>161</v>
      </c>
      <c r="E196" s="8" t="s">
        <v>28</v>
      </c>
      <c r="F196" s="9">
        <f>F197</f>
        <v>44</v>
      </c>
      <c r="G196" s="9">
        <f>G197</f>
        <v>0</v>
      </c>
      <c r="H196" s="9">
        <f t="shared" si="9"/>
        <v>44</v>
      </c>
      <c r="I196" s="9">
        <f t="shared" si="10"/>
        <v>0</v>
      </c>
    </row>
    <row r="197" spans="1:9" ht="30" x14ac:dyDescent="0.2">
      <c r="A197" s="10" t="s">
        <v>29</v>
      </c>
      <c r="B197" s="8" t="s">
        <v>24</v>
      </c>
      <c r="C197" s="8" t="s">
        <v>134</v>
      </c>
      <c r="D197" s="8" t="s">
        <v>161</v>
      </c>
      <c r="E197" s="8" t="s">
        <v>30</v>
      </c>
      <c r="F197" s="9">
        <f>[1]вспомогательная!G190</f>
        <v>44</v>
      </c>
      <c r="G197" s="9">
        <f>[1]вспомогательная!H190</f>
        <v>0</v>
      </c>
      <c r="H197" s="9">
        <f t="shared" si="9"/>
        <v>44</v>
      </c>
      <c r="I197" s="9">
        <f t="shared" si="10"/>
        <v>0</v>
      </c>
    </row>
    <row r="198" spans="1:9" x14ac:dyDescent="0.2">
      <c r="A198" s="10" t="s">
        <v>162</v>
      </c>
      <c r="B198" s="8" t="s">
        <v>24</v>
      </c>
      <c r="C198" s="8" t="s">
        <v>134</v>
      </c>
      <c r="D198" s="8" t="s">
        <v>163</v>
      </c>
      <c r="E198" s="8"/>
      <c r="F198" s="9">
        <f>F199</f>
        <v>134</v>
      </c>
      <c r="G198" s="9">
        <f>G199</f>
        <v>0</v>
      </c>
      <c r="H198" s="9">
        <f t="shared" si="9"/>
        <v>134</v>
      </c>
      <c r="I198" s="9">
        <f t="shared" si="10"/>
        <v>0</v>
      </c>
    </row>
    <row r="199" spans="1:9" ht="30" x14ac:dyDescent="0.2">
      <c r="A199" s="10" t="s">
        <v>27</v>
      </c>
      <c r="B199" s="8" t="s">
        <v>24</v>
      </c>
      <c r="C199" s="8" t="s">
        <v>134</v>
      </c>
      <c r="D199" s="8" t="s">
        <v>163</v>
      </c>
      <c r="E199" s="8" t="s">
        <v>28</v>
      </c>
      <c r="F199" s="9">
        <f>F200</f>
        <v>134</v>
      </c>
      <c r="G199" s="9">
        <f>G200</f>
        <v>0</v>
      </c>
      <c r="H199" s="9">
        <f t="shared" ref="H199:H262" si="15">F199-G199</f>
        <v>134</v>
      </c>
      <c r="I199" s="9">
        <f t="shared" ref="I199:I262" si="16">G199/F199*100</f>
        <v>0</v>
      </c>
    </row>
    <row r="200" spans="1:9" ht="30" x14ac:dyDescent="0.2">
      <c r="A200" s="10" t="s">
        <v>29</v>
      </c>
      <c r="B200" s="8" t="s">
        <v>24</v>
      </c>
      <c r="C200" s="8" t="s">
        <v>134</v>
      </c>
      <c r="D200" s="8" t="s">
        <v>163</v>
      </c>
      <c r="E200" s="8" t="s">
        <v>30</v>
      </c>
      <c r="F200" s="9">
        <f>[1]вспомогательная!G193</f>
        <v>134</v>
      </c>
      <c r="G200" s="9">
        <f>[1]вспомогательная!H193</f>
        <v>0</v>
      </c>
      <c r="H200" s="9">
        <f t="shared" si="15"/>
        <v>134</v>
      </c>
      <c r="I200" s="9">
        <f t="shared" si="16"/>
        <v>0</v>
      </c>
    </row>
    <row r="201" spans="1:9" ht="45" x14ac:dyDescent="0.2">
      <c r="A201" s="10" t="s">
        <v>164</v>
      </c>
      <c r="B201" s="8" t="s">
        <v>24</v>
      </c>
      <c r="C201" s="8" t="s">
        <v>134</v>
      </c>
      <c r="D201" s="8" t="s">
        <v>165</v>
      </c>
      <c r="E201" s="8"/>
      <c r="F201" s="9">
        <f>F202</f>
        <v>435</v>
      </c>
      <c r="G201" s="9">
        <f>G202</f>
        <v>274.89999999999998</v>
      </c>
      <c r="H201" s="9">
        <f t="shared" si="15"/>
        <v>160.10000000000002</v>
      </c>
      <c r="I201" s="9">
        <f t="shared" si="16"/>
        <v>63.195402298850567</v>
      </c>
    </row>
    <row r="202" spans="1:9" ht="30" x14ac:dyDescent="0.2">
      <c r="A202" s="10" t="s">
        <v>27</v>
      </c>
      <c r="B202" s="8" t="s">
        <v>24</v>
      </c>
      <c r="C202" s="8" t="s">
        <v>134</v>
      </c>
      <c r="D202" s="8" t="s">
        <v>165</v>
      </c>
      <c r="E202" s="8" t="s">
        <v>28</v>
      </c>
      <c r="F202" s="9">
        <f>F203</f>
        <v>435</v>
      </c>
      <c r="G202" s="9">
        <f>G203</f>
        <v>274.89999999999998</v>
      </c>
      <c r="H202" s="9">
        <f t="shared" si="15"/>
        <v>160.10000000000002</v>
      </c>
      <c r="I202" s="9">
        <f t="shared" si="16"/>
        <v>63.195402298850567</v>
      </c>
    </row>
    <row r="203" spans="1:9" ht="30" x14ac:dyDescent="0.2">
      <c r="A203" s="10" t="s">
        <v>29</v>
      </c>
      <c r="B203" s="8" t="s">
        <v>24</v>
      </c>
      <c r="C203" s="8" t="s">
        <v>134</v>
      </c>
      <c r="D203" s="8" t="s">
        <v>165</v>
      </c>
      <c r="E203" s="8" t="s">
        <v>30</v>
      </c>
      <c r="F203" s="9">
        <f>[1]вспомогательная!G196</f>
        <v>435</v>
      </c>
      <c r="G203" s="9">
        <f>[1]вспомогательная!H196</f>
        <v>274.89999999999998</v>
      </c>
      <c r="H203" s="9">
        <f t="shared" si="15"/>
        <v>160.10000000000002</v>
      </c>
      <c r="I203" s="9">
        <f t="shared" si="16"/>
        <v>63.195402298850567</v>
      </c>
    </row>
    <row r="204" spans="1:9" ht="30" x14ac:dyDescent="0.2">
      <c r="A204" s="7" t="s">
        <v>166</v>
      </c>
      <c r="B204" s="8" t="s">
        <v>24</v>
      </c>
      <c r="C204" s="8" t="s">
        <v>167</v>
      </c>
      <c r="D204" s="8"/>
      <c r="E204" s="8"/>
      <c r="F204" s="9">
        <f>F205</f>
        <v>13648.7</v>
      </c>
      <c r="G204" s="9">
        <f>G205</f>
        <v>821.69999999999993</v>
      </c>
      <c r="H204" s="9">
        <f t="shared" si="15"/>
        <v>12827</v>
      </c>
      <c r="I204" s="9">
        <f t="shared" si="16"/>
        <v>6.0203535867884845</v>
      </c>
    </row>
    <row r="205" spans="1:9" ht="30" x14ac:dyDescent="0.2">
      <c r="A205" s="7" t="s">
        <v>135</v>
      </c>
      <c r="B205" s="8" t="s">
        <v>24</v>
      </c>
      <c r="C205" s="8" t="s">
        <v>167</v>
      </c>
      <c r="D205" s="8" t="s">
        <v>136</v>
      </c>
      <c r="E205" s="8"/>
      <c r="F205" s="9">
        <f>F227+F235+F206</f>
        <v>13648.7</v>
      </c>
      <c r="G205" s="9">
        <f>G227+G235+G206</f>
        <v>821.69999999999993</v>
      </c>
      <c r="H205" s="9">
        <f t="shared" si="15"/>
        <v>12827</v>
      </c>
      <c r="I205" s="9">
        <f t="shared" si="16"/>
        <v>6.0203535867884845</v>
      </c>
    </row>
    <row r="206" spans="1:9" ht="45" x14ac:dyDescent="0.2">
      <c r="A206" s="7" t="s">
        <v>168</v>
      </c>
      <c r="B206" s="8" t="s">
        <v>24</v>
      </c>
      <c r="C206" s="8" t="s">
        <v>167</v>
      </c>
      <c r="D206" s="8" t="s">
        <v>169</v>
      </c>
      <c r="E206" s="8"/>
      <c r="F206" s="9">
        <f>F207+F211+F215+F219+F223</f>
        <v>12656.7</v>
      </c>
      <c r="G206" s="9">
        <f>G207+G211+G215+G219+G223</f>
        <v>780.9</v>
      </c>
      <c r="H206" s="9">
        <f t="shared" si="15"/>
        <v>11875.800000000001</v>
      </c>
      <c r="I206" s="9">
        <f t="shared" si="16"/>
        <v>6.1698547014624658</v>
      </c>
    </row>
    <row r="207" spans="1:9" ht="45" x14ac:dyDescent="0.2">
      <c r="A207" s="7" t="s">
        <v>170</v>
      </c>
      <c r="B207" s="8" t="s">
        <v>24</v>
      </c>
      <c r="C207" s="8" t="s">
        <v>167</v>
      </c>
      <c r="D207" s="8" t="s">
        <v>171</v>
      </c>
      <c r="E207" s="8"/>
      <c r="F207" s="9">
        <f t="shared" ref="F207:G209" si="17">F208</f>
        <v>3826.7</v>
      </c>
      <c r="G207" s="9">
        <f t="shared" si="17"/>
        <v>364.5</v>
      </c>
      <c r="H207" s="9">
        <f t="shared" si="15"/>
        <v>3462.2</v>
      </c>
      <c r="I207" s="9">
        <f t="shared" si="16"/>
        <v>9.5251783521049482</v>
      </c>
    </row>
    <row r="208" spans="1:9" ht="60" x14ac:dyDescent="0.2">
      <c r="A208" s="7" t="s">
        <v>172</v>
      </c>
      <c r="B208" s="8" t="s">
        <v>24</v>
      </c>
      <c r="C208" s="8" t="s">
        <v>167</v>
      </c>
      <c r="D208" s="8" t="s">
        <v>173</v>
      </c>
      <c r="E208" s="8"/>
      <c r="F208" s="9">
        <f t="shared" si="17"/>
        <v>3826.7</v>
      </c>
      <c r="G208" s="9">
        <f t="shared" si="17"/>
        <v>364.5</v>
      </c>
      <c r="H208" s="9">
        <f t="shared" si="15"/>
        <v>3462.2</v>
      </c>
      <c r="I208" s="9">
        <f t="shared" si="16"/>
        <v>9.5251783521049482</v>
      </c>
    </row>
    <row r="209" spans="1:9" ht="30" x14ac:dyDescent="0.2">
      <c r="A209" s="10" t="s">
        <v>27</v>
      </c>
      <c r="B209" s="8" t="s">
        <v>24</v>
      </c>
      <c r="C209" s="8" t="s">
        <v>167</v>
      </c>
      <c r="D209" s="8" t="s">
        <v>173</v>
      </c>
      <c r="E209" s="8" t="s">
        <v>28</v>
      </c>
      <c r="F209" s="9">
        <f t="shared" si="17"/>
        <v>3826.7</v>
      </c>
      <c r="G209" s="9">
        <f t="shared" si="17"/>
        <v>364.5</v>
      </c>
      <c r="H209" s="9">
        <f t="shared" si="15"/>
        <v>3462.2</v>
      </c>
      <c r="I209" s="9">
        <f t="shared" si="16"/>
        <v>9.5251783521049482</v>
      </c>
    </row>
    <row r="210" spans="1:9" ht="30" x14ac:dyDescent="0.2">
      <c r="A210" s="10" t="s">
        <v>29</v>
      </c>
      <c r="B210" s="8" t="s">
        <v>24</v>
      </c>
      <c r="C210" s="8" t="s">
        <v>167</v>
      </c>
      <c r="D210" s="8" t="s">
        <v>173</v>
      </c>
      <c r="E210" s="8" t="s">
        <v>30</v>
      </c>
      <c r="F210" s="9">
        <f>[1]вспомогательная!G203</f>
        <v>3826.7</v>
      </c>
      <c r="G210" s="9">
        <f>[1]вспомогательная!H203</f>
        <v>364.5</v>
      </c>
      <c r="H210" s="9">
        <f t="shared" si="15"/>
        <v>3462.2</v>
      </c>
      <c r="I210" s="9">
        <f t="shared" si="16"/>
        <v>9.5251783521049482</v>
      </c>
    </row>
    <row r="211" spans="1:9" ht="45" x14ac:dyDescent="0.2">
      <c r="A211" s="7" t="s">
        <v>174</v>
      </c>
      <c r="B211" s="8" t="s">
        <v>24</v>
      </c>
      <c r="C211" s="8" t="s">
        <v>167</v>
      </c>
      <c r="D211" s="8" t="s">
        <v>175</v>
      </c>
      <c r="E211" s="8"/>
      <c r="F211" s="9">
        <f t="shared" ref="F211:G213" si="18">F212</f>
        <v>90</v>
      </c>
      <c r="G211" s="9">
        <f t="shared" si="18"/>
        <v>0</v>
      </c>
      <c r="H211" s="9">
        <f t="shared" si="15"/>
        <v>90</v>
      </c>
      <c r="I211" s="9">
        <f t="shared" si="16"/>
        <v>0</v>
      </c>
    </row>
    <row r="212" spans="1:9" ht="30" x14ac:dyDescent="0.2">
      <c r="A212" s="11" t="s">
        <v>176</v>
      </c>
      <c r="B212" s="8" t="s">
        <v>24</v>
      </c>
      <c r="C212" s="8" t="s">
        <v>167</v>
      </c>
      <c r="D212" s="8" t="s">
        <v>177</v>
      </c>
      <c r="E212" s="8"/>
      <c r="F212" s="9">
        <f t="shared" si="18"/>
        <v>90</v>
      </c>
      <c r="G212" s="9">
        <f t="shared" si="18"/>
        <v>0</v>
      </c>
      <c r="H212" s="9">
        <f t="shared" si="15"/>
        <v>90</v>
      </c>
      <c r="I212" s="9">
        <f t="shared" si="16"/>
        <v>0</v>
      </c>
    </row>
    <row r="213" spans="1:9" ht="30" x14ac:dyDescent="0.2">
      <c r="A213" s="10" t="s">
        <v>27</v>
      </c>
      <c r="B213" s="8" t="s">
        <v>24</v>
      </c>
      <c r="C213" s="8" t="s">
        <v>167</v>
      </c>
      <c r="D213" s="8" t="s">
        <v>177</v>
      </c>
      <c r="E213" s="8" t="s">
        <v>28</v>
      </c>
      <c r="F213" s="9">
        <f t="shared" si="18"/>
        <v>90</v>
      </c>
      <c r="G213" s="9">
        <f t="shared" si="18"/>
        <v>0</v>
      </c>
      <c r="H213" s="9">
        <f t="shared" si="15"/>
        <v>90</v>
      </c>
      <c r="I213" s="9">
        <f t="shared" si="16"/>
        <v>0</v>
      </c>
    </row>
    <row r="214" spans="1:9" ht="30" x14ac:dyDescent="0.2">
      <c r="A214" s="10" t="s">
        <v>29</v>
      </c>
      <c r="B214" s="8" t="s">
        <v>24</v>
      </c>
      <c r="C214" s="8" t="s">
        <v>167</v>
      </c>
      <c r="D214" s="8" t="s">
        <v>177</v>
      </c>
      <c r="E214" s="8" t="s">
        <v>30</v>
      </c>
      <c r="F214" s="9">
        <f>[1]вспомогательная!G207</f>
        <v>90</v>
      </c>
      <c r="G214" s="9">
        <f>[1]вспомогательная!H207</f>
        <v>0</v>
      </c>
      <c r="H214" s="9">
        <f t="shared" si="15"/>
        <v>90</v>
      </c>
      <c r="I214" s="9">
        <f t="shared" si="16"/>
        <v>0</v>
      </c>
    </row>
    <row r="215" spans="1:9" ht="30" x14ac:dyDescent="0.2">
      <c r="A215" s="7" t="s">
        <v>178</v>
      </c>
      <c r="B215" s="8" t="s">
        <v>24</v>
      </c>
      <c r="C215" s="8" t="s">
        <v>167</v>
      </c>
      <c r="D215" s="8" t="s">
        <v>179</v>
      </c>
      <c r="E215" s="8"/>
      <c r="F215" s="9">
        <f t="shared" ref="F215:G217" si="19">F216</f>
        <v>8664</v>
      </c>
      <c r="G215" s="9">
        <f t="shared" si="19"/>
        <v>416.4</v>
      </c>
      <c r="H215" s="9">
        <f t="shared" si="15"/>
        <v>8247.6</v>
      </c>
      <c r="I215" s="9">
        <f t="shared" si="16"/>
        <v>4.8060941828254844</v>
      </c>
    </row>
    <row r="216" spans="1:9" ht="45" x14ac:dyDescent="0.2">
      <c r="A216" s="11" t="s">
        <v>180</v>
      </c>
      <c r="B216" s="8" t="s">
        <v>24</v>
      </c>
      <c r="C216" s="8" t="s">
        <v>167</v>
      </c>
      <c r="D216" s="8" t="s">
        <v>181</v>
      </c>
      <c r="E216" s="8"/>
      <c r="F216" s="9">
        <f t="shared" si="19"/>
        <v>8664</v>
      </c>
      <c r="G216" s="9">
        <f t="shared" si="19"/>
        <v>416.4</v>
      </c>
      <c r="H216" s="9">
        <f t="shared" si="15"/>
        <v>8247.6</v>
      </c>
      <c r="I216" s="9">
        <f t="shared" si="16"/>
        <v>4.8060941828254844</v>
      </c>
    </row>
    <row r="217" spans="1:9" ht="30" x14ac:dyDescent="0.2">
      <c r="A217" s="10" t="s">
        <v>27</v>
      </c>
      <c r="B217" s="8" t="s">
        <v>24</v>
      </c>
      <c r="C217" s="8" t="s">
        <v>167</v>
      </c>
      <c r="D217" s="8" t="s">
        <v>181</v>
      </c>
      <c r="E217" s="8" t="s">
        <v>28</v>
      </c>
      <c r="F217" s="9">
        <f t="shared" si="19"/>
        <v>8664</v>
      </c>
      <c r="G217" s="9">
        <f t="shared" si="19"/>
        <v>416.4</v>
      </c>
      <c r="H217" s="9">
        <f t="shared" si="15"/>
        <v>8247.6</v>
      </c>
      <c r="I217" s="9">
        <f t="shared" si="16"/>
        <v>4.8060941828254844</v>
      </c>
    </row>
    <row r="218" spans="1:9" ht="30" x14ac:dyDescent="0.2">
      <c r="A218" s="10" t="s">
        <v>29</v>
      </c>
      <c r="B218" s="8" t="s">
        <v>24</v>
      </c>
      <c r="C218" s="8" t="s">
        <v>167</v>
      </c>
      <c r="D218" s="8" t="s">
        <v>181</v>
      </c>
      <c r="E218" s="8" t="s">
        <v>30</v>
      </c>
      <c r="F218" s="9">
        <f>[1]вспомогательная!G211</f>
        <v>8664</v>
      </c>
      <c r="G218" s="9">
        <f>[1]вспомогательная!H211</f>
        <v>416.4</v>
      </c>
      <c r="H218" s="9">
        <f t="shared" si="15"/>
        <v>8247.6</v>
      </c>
      <c r="I218" s="9">
        <f t="shared" si="16"/>
        <v>4.8060941828254844</v>
      </c>
    </row>
    <row r="219" spans="1:9" ht="30" x14ac:dyDescent="0.2">
      <c r="A219" s="7" t="s">
        <v>182</v>
      </c>
      <c r="B219" s="8" t="s">
        <v>24</v>
      </c>
      <c r="C219" s="8" t="s">
        <v>167</v>
      </c>
      <c r="D219" s="8" t="s">
        <v>183</v>
      </c>
      <c r="E219" s="8"/>
      <c r="F219" s="9">
        <f t="shared" ref="F219:G221" si="20">F220</f>
        <v>50</v>
      </c>
      <c r="G219" s="9">
        <f t="shared" si="20"/>
        <v>0</v>
      </c>
      <c r="H219" s="9">
        <f t="shared" si="15"/>
        <v>50</v>
      </c>
      <c r="I219" s="9">
        <f t="shared" si="16"/>
        <v>0</v>
      </c>
    </row>
    <row r="220" spans="1:9" ht="30" x14ac:dyDescent="0.2">
      <c r="A220" s="11" t="s">
        <v>184</v>
      </c>
      <c r="B220" s="8" t="s">
        <v>24</v>
      </c>
      <c r="C220" s="8" t="s">
        <v>167</v>
      </c>
      <c r="D220" s="8" t="s">
        <v>185</v>
      </c>
      <c r="E220" s="8"/>
      <c r="F220" s="9">
        <f t="shared" si="20"/>
        <v>50</v>
      </c>
      <c r="G220" s="9">
        <f t="shared" si="20"/>
        <v>0</v>
      </c>
      <c r="H220" s="9">
        <f t="shared" si="15"/>
        <v>50</v>
      </c>
      <c r="I220" s="9">
        <f t="shared" si="16"/>
        <v>0</v>
      </c>
    </row>
    <row r="221" spans="1:9" ht="30" x14ac:dyDescent="0.2">
      <c r="A221" s="10" t="s">
        <v>27</v>
      </c>
      <c r="B221" s="8" t="s">
        <v>24</v>
      </c>
      <c r="C221" s="8" t="s">
        <v>167</v>
      </c>
      <c r="D221" s="8" t="s">
        <v>185</v>
      </c>
      <c r="E221" s="8" t="s">
        <v>28</v>
      </c>
      <c r="F221" s="9">
        <f t="shared" si="20"/>
        <v>50</v>
      </c>
      <c r="G221" s="9">
        <f t="shared" si="20"/>
        <v>0</v>
      </c>
      <c r="H221" s="9">
        <f t="shared" si="15"/>
        <v>50</v>
      </c>
      <c r="I221" s="9">
        <f t="shared" si="16"/>
        <v>0</v>
      </c>
    </row>
    <row r="222" spans="1:9" ht="30" x14ac:dyDescent="0.2">
      <c r="A222" s="10" t="s">
        <v>29</v>
      </c>
      <c r="B222" s="8" t="s">
        <v>24</v>
      </c>
      <c r="C222" s="8" t="s">
        <v>167</v>
      </c>
      <c r="D222" s="8" t="s">
        <v>185</v>
      </c>
      <c r="E222" s="8" t="s">
        <v>30</v>
      </c>
      <c r="F222" s="9">
        <f>[1]вспомогательная!G215</f>
        <v>50</v>
      </c>
      <c r="G222" s="9">
        <f>[1]вспомогательная!H215</f>
        <v>0</v>
      </c>
      <c r="H222" s="9">
        <f t="shared" si="15"/>
        <v>50</v>
      </c>
      <c r="I222" s="9">
        <f t="shared" si="16"/>
        <v>0</v>
      </c>
    </row>
    <row r="223" spans="1:9" ht="30" customHeight="1" x14ac:dyDescent="0.2">
      <c r="A223" s="7" t="s">
        <v>186</v>
      </c>
      <c r="B223" s="8" t="s">
        <v>24</v>
      </c>
      <c r="C223" s="8" t="s">
        <v>167</v>
      </c>
      <c r="D223" s="8" t="s">
        <v>187</v>
      </c>
      <c r="E223" s="8"/>
      <c r="F223" s="9">
        <f t="shared" ref="F223:G225" si="21">F224</f>
        <v>26</v>
      </c>
      <c r="G223" s="9">
        <f t="shared" si="21"/>
        <v>0</v>
      </c>
      <c r="H223" s="9">
        <f t="shared" si="15"/>
        <v>26</v>
      </c>
      <c r="I223" s="9">
        <f t="shared" si="16"/>
        <v>0</v>
      </c>
    </row>
    <row r="224" spans="1:9" ht="45" x14ac:dyDescent="0.2">
      <c r="A224" s="7" t="s">
        <v>188</v>
      </c>
      <c r="B224" s="8" t="s">
        <v>24</v>
      </c>
      <c r="C224" s="8" t="s">
        <v>167</v>
      </c>
      <c r="D224" s="8" t="s">
        <v>189</v>
      </c>
      <c r="E224" s="8"/>
      <c r="F224" s="9">
        <f t="shared" si="21"/>
        <v>26</v>
      </c>
      <c r="G224" s="9">
        <f t="shared" si="21"/>
        <v>0</v>
      </c>
      <c r="H224" s="9">
        <f t="shared" si="15"/>
        <v>26</v>
      </c>
      <c r="I224" s="9">
        <f t="shared" si="16"/>
        <v>0</v>
      </c>
    </row>
    <row r="225" spans="1:9" ht="30" x14ac:dyDescent="0.2">
      <c r="A225" s="10" t="s">
        <v>27</v>
      </c>
      <c r="B225" s="8" t="s">
        <v>24</v>
      </c>
      <c r="C225" s="8" t="s">
        <v>167</v>
      </c>
      <c r="D225" s="8" t="s">
        <v>189</v>
      </c>
      <c r="E225" s="8" t="s">
        <v>28</v>
      </c>
      <c r="F225" s="9">
        <f t="shared" si="21"/>
        <v>26</v>
      </c>
      <c r="G225" s="9">
        <f t="shared" si="21"/>
        <v>0</v>
      </c>
      <c r="H225" s="9">
        <f t="shared" si="15"/>
        <v>26</v>
      </c>
      <c r="I225" s="9">
        <f t="shared" si="16"/>
        <v>0</v>
      </c>
    </row>
    <row r="226" spans="1:9" ht="30" x14ac:dyDescent="0.2">
      <c r="A226" s="10" t="s">
        <v>29</v>
      </c>
      <c r="B226" s="8" t="s">
        <v>24</v>
      </c>
      <c r="C226" s="8" t="s">
        <v>167</v>
      </c>
      <c r="D226" s="8" t="s">
        <v>189</v>
      </c>
      <c r="E226" s="8" t="s">
        <v>30</v>
      </c>
      <c r="F226" s="9">
        <f>[1]вспомогательная!G219</f>
        <v>26</v>
      </c>
      <c r="G226" s="9">
        <f>[1]вспомогательная!H219</f>
        <v>0</v>
      </c>
      <c r="H226" s="9">
        <f t="shared" si="15"/>
        <v>26</v>
      </c>
      <c r="I226" s="9">
        <f t="shared" si="16"/>
        <v>0</v>
      </c>
    </row>
    <row r="227" spans="1:9" ht="45" x14ac:dyDescent="0.2">
      <c r="A227" s="7" t="s">
        <v>137</v>
      </c>
      <c r="B227" s="8" t="s">
        <v>24</v>
      </c>
      <c r="C227" s="8" t="s">
        <v>167</v>
      </c>
      <c r="D227" s="8" t="s">
        <v>138</v>
      </c>
      <c r="E227" s="8"/>
      <c r="F227" s="9">
        <f>F228</f>
        <v>878</v>
      </c>
      <c r="G227" s="9">
        <f>G228</f>
        <v>40.799999999999997</v>
      </c>
      <c r="H227" s="9">
        <f t="shared" si="15"/>
        <v>837.2</v>
      </c>
      <c r="I227" s="9">
        <f t="shared" si="16"/>
        <v>4.6469248291571752</v>
      </c>
    </row>
    <row r="228" spans="1:9" ht="45" x14ac:dyDescent="0.2">
      <c r="A228" s="7" t="s">
        <v>190</v>
      </c>
      <c r="B228" s="8" t="s">
        <v>24</v>
      </c>
      <c r="C228" s="8" t="s">
        <v>167</v>
      </c>
      <c r="D228" s="8" t="s">
        <v>191</v>
      </c>
      <c r="E228" s="8"/>
      <c r="F228" s="9">
        <f>F229+F232</f>
        <v>878</v>
      </c>
      <c r="G228" s="9">
        <f>G229+G232</f>
        <v>40.799999999999997</v>
      </c>
      <c r="H228" s="9">
        <f t="shared" si="15"/>
        <v>837.2</v>
      </c>
      <c r="I228" s="9">
        <f t="shared" si="16"/>
        <v>4.6469248291571752</v>
      </c>
    </row>
    <row r="229" spans="1:9" ht="30" x14ac:dyDescent="0.2">
      <c r="A229" s="7" t="s">
        <v>192</v>
      </c>
      <c r="B229" s="8" t="s">
        <v>24</v>
      </c>
      <c r="C229" s="8" t="s">
        <v>167</v>
      </c>
      <c r="D229" s="8" t="s">
        <v>193</v>
      </c>
      <c r="E229" s="8"/>
      <c r="F229" s="9">
        <f>F230</f>
        <v>425</v>
      </c>
      <c r="G229" s="9">
        <f>G230</f>
        <v>0</v>
      </c>
      <c r="H229" s="9">
        <f t="shared" si="15"/>
        <v>425</v>
      </c>
      <c r="I229" s="9">
        <f t="shared" si="16"/>
        <v>0</v>
      </c>
    </row>
    <row r="230" spans="1:9" ht="30" x14ac:dyDescent="0.2">
      <c r="A230" s="10" t="s">
        <v>27</v>
      </c>
      <c r="B230" s="8" t="s">
        <v>24</v>
      </c>
      <c r="C230" s="8" t="s">
        <v>167</v>
      </c>
      <c r="D230" s="8" t="s">
        <v>193</v>
      </c>
      <c r="E230" s="8" t="s">
        <v>28</v>
      </c>
      <c r="F230" s="9">
        <f>F231</f>
        <v>425</v>
      </c>
      <c r="G230" s="9">
        <f>G231</f>
        <v>0</v>
      </c>
      <c r="H230" s="9">
        <f t="shared" si="15"/>
        <v>425</v>
      </c>
      <c r="I230" s="9">
        <f t="shared" si="16"/>
        <v>0</v>
      </c>
    </row>
    <row r="231" spans="1:9" ht="30" x14ac:dyDescent="0.2">
      <c r="A231" s="10" t="s">
        <v>29</v>
      </c>
      <c r="B231" s="8" t="s">
        <v>24</v>
      </c>
      <c r="C231" s="8" t="s">
        <v>167</v>
      </c>
      <c r="D231" s="8" t="s">
        <v>193</v>
      </c>
      <c r="E231" s="8" t="s">
        <v>30</v>
      </c>
      <c r="F231" s="9">
        <f>[1]вспомогательная!G224</f>
        <v>425</v>
      </c>
      <c r="G231" s="9">
        <f>[1]вспомогательная!H224</f>
        <v>0</v>
      </c>
      <c r="H231" s="9">
        <f t="shared" si="15"/>
        <v>425</v>
      </c>
      <c r="I231" s="9">
        <f t="shared" si="16"/>
        <v>0</v>
      </c>
    </row>
    <row r="232" spans="1:9" x14ac:dyDescent="0.2">
      <c r="A232" s="7" t="s">
        <v>194</v>
      </c>
      <c r="B232" s="8" t="s">
        <v>24</v>
      </c>
      <c r="C232" s="8" t="s">
        <v>167</v>
      </c>
      <c r="D232" s="8" t="s">
        <v>195</v>
      </c>
      <c r="E232" s="8"/>
      <c r="F232" s="9">
        <f>F233</f>
        <v>453</v>
      </c>
      <c r="G232" s="9">
        <f>G233</f>
        <v>40.799999999999997</v>
      </c>
      <c r="H232" s="9">
        <f t="shared" si="15"/>
        <v>412.2</v>
      </c>
      <c r="I232" s="9">
        <f t="shared" si="16"/>
        <v>9.0066225165562912</v>
      </c>
    </row>
    <row r="233" spans="1:9" ht="30" x14ac:dyDescent="0.2">
      <c r="A233" s="10" t="s">
        <v>27</v>
      </c>
      <c r="B233" s="8" t="s">
        <v>24</v>
      </c>
      <c r="C233" s="8" t="s">
        <v>167</v>
      </c>
      <c r="D233" s="8" t="s">
        <v>195</v>
      </c>
      <c r="E233" s="8" t="s">
        <v>28</v>
      </c>
      <c r="F233" s="9">
        <f>F234</f>
        <v>453</v>
      </c>
      <c r="G233" s="9">
        <f>G234</f>
        <v>40.799999999999997</v>
      </c>
      <c r="H233" s="9">
        <f t="shared" si="15"/>
        <v>412.2</v>
      </c>
      <c r="I233" s="9">
        <f t="shared" si="16"/>
        <v>9.0066225165562912</v>
      </c>
    </row>
    <row r="234" spans="1:9" ht="30" x14ac:dyDescent="0.2">
      <c r="A234" s="10" t="s">
        <v>29</v>
      </c>
      <c r="B234" s="8" t="s">
        <v>24</v>
      </c>
      <c r="C234" s="8" t="s">
        <v>167</v>
      </c>
      <c r="D234" s="8" t="s">
        <v>195</v>
      </c>
      <c r="E234" s="8" t="s">
        <v>30</v>
      </c>
      <c r="F234" s="9">
        <f>[1]вспомогательная!G227</f>
        <v>453</v>
      </c>
      <c r="G234" s="9">
        <f>[1]вспомогательная!H227</f>
        <v>40.799999999999997</v>
      </c>
      <c r="H234" s="9">
        <f t="shared" si="15"/>
        <v>412.2</v>
      </c>
      <c r="I234" s="9">
        <f t="shared" si="16"/>
        <v>9.0066225165562912</v>
      </c>
    </row>
    <row r="235" spans="1:9" ht="30" x14ac:dyDescent="0.2">
      <c r="A235" s="7" t="s">
        <v>196</v>
      </c>
      <c r="B235" s="8" t="s">
        <v>24</v>
      </c>
      <c r="C235" s="8" t="s">
        <v>167</v>
      </c>
      <c r="D235" s="8" t="s">
        <v>197</v>
      </c>
      <c r="E235" s="8"/>
      <c r="F235" s="9">
        <f>F236</f>
        <v>114</v>
      </c>
      <c r="G235" s="9">
        <f>G236</f>
        <v>0</v>
      </c>
      <c r="H235" s="9">
        <f t="shared" si="15"/>
        <v>114</v>
      </c>
      <c r="I235" s="9">
        <f t="shared" si="16"/>
        <v>0</v>
      </c>
    </row>
    <row r="236" spans="1:9" ht="30" x14ac:dyDescent="0.2">
      <c r="A236" s="7" t="s">
        <v>198</v>
      </c>
      <c r="B236" s="8" t="s">
        <v>24</v>
      </c>
      <c r="C236" s="8" t="s">
        <v>167</v>
      </c>
      <c r="D236" s="8" t="s">
        <v>199</v>
      </c>
      <c r="E236" s="8"/>
      <c r="F236" s="9">
        <f>F237+F240</f>
        <v>114</v>
      </c>
      <c r="G236" s="9">
        <f>G237+G240</f>
        <v>0</v>
      </c>
      <c r="H236" s="9">
        <f t="shared" si="15"/>
        <v>114</v>
      </c>
      <c r="I236" s="9">
        <f t="shared" si="16"/>
        <v>0</v>
      </c>
    </row>
    <row r="237" spans="1:9" ht="30" x14ac:dyDescent="0.2">
      <c r="A237" s="11" t="s">
        <v>200</v>
      </c>
      <c r="B237" s="8" t="s">
        <v>24</v>
      </c>
      <c r="C237" s="8" t="s">
        <v>167</v>
      </c>
      <c r="D237" s="8" t="s">
        <v>201</v>
      </c>
      <c r="E237" s="8"/>
      <c r="F237" s="9">
        <f>F238</f>
        <v>95</v>
      </c>
      <c r="G237" s="9">
        <f>G238</f>
        <v>0</v>
      </c>
      <c r="H237" s="9">
        <f t="shared" si="15"/>
        <v>95</v>
      </c>
      <c r="I237" s="9">
        <f t="shared" si="16"/>
        <v>0</v>
      </c>
    </row>
    <row r="238" spans="1:9" ht="30" x14ac:dyDescent="0.2">
      <c r="A238" s="10" t="s">
        <v>27</v>
      </c>
      <c r="B238" s="8" t="s">
        <v>24</v>
      </c>
      <c r="C238" s="8" t="s">
        <v>167</v>
      </c>
      <c r="D238" s="8" t="s">
        <v>201</v>
      </c>
      <c r="E238" s="8" t="s">
        <v>28</v>
      </c>
      <c r="F238" s="9">
        <f>F239</f>
        <v>95</v>
      </c>
      <c r="G238" s="9">
        <f>G239</f>
        <v>0</v>
      </c>
      <c r="H238" s="9">
        <f t="shared" si="15"/>
        <v>95</v>
      </c>
      <c r="I238" s="9">
        <f t="shared" si="16"/>
        <v>0</v>
      </c>
    </row>
    <row r="239" spans="1:9" ht="30" x14ac:dyDescent="0.2">
      <c r="A239" s="10" t="s">
        <v>29</v>
      </c>
      <c r="B239" s="8" t="s">
        <v>24</v>
      </c>
      <c r="C239" s="8" t="s">
        <v>167</v>
      </c>
      <c r="D239" s="8" t="s">
        <v>201</v>
      </c>
      <c r="E239" s="8" t="s">
        <v>30</v>
      </c>
      <c r="F239" s="9">
        <f>[1]вспомогательная!G232</f>
        <v>95</v>
      </c>
      <c r="G239" s="9">
        <f>[1]вспомогательная!H232</f>
        <v>0</v>
      </c>
      <c r="H239" s="9">
        <f t="shared" si="15"/>
        <v>95</v>
      </c>
      <c r="I239" s="9">
        <f t="shared" si="16"/>
        <v>0</v>
      </c>
    </row>
    <row r="240" spans="1:9" ht="30" x14ac:dyDescent="0.2">
      <c r="A240" s="11" t="s">
        <v>202</v>
      </c>
      <c r="B240" s="8" t="s">
        <v>24</v>
      </c>
      <c r="C240" s="8" t="s">
        <v>167</v>
      </c>
      <c r="D240" s="8" t="s">
        <v>203</v>
      </c>
      <c r="E240" s="8"/>
      <c r="F240" s="9">
        <f>F241</f>
        <v>19</v>
      </c>
      <c r="G240" s="9">
        <f>G241</f>
        <v>0</v>
      </c>
      <c r="H240" s="9">
        <f t="shared" si="15"/>
        <v>19</v>
      </c>
      <c r="I240" s="9">
        <f t="shared" si="16"/>
        <v>0</v>
      </c>
    </row>
    <row r="241" spans="1:9" ht="30" x14ac:dyDescent="0.2">
      <c r="A241" s="10" t="s">
        <v>27</v>
      </c>
      <c r="B241" s="8" t="s">
        <v>24</v>
      </c>
      <c r="C241" s="8" t="s">
        <v>167</v>
      </c>
      <c r="D241" s="8" t="s">
        <v>203</v>
      </c>
      <c r="E241" s="8" t="s">
        <v>28</v>
      </c>
      <c r="F241" s="9">
        <f>F242</f>
        <v>19</v>
      </c>
      <c r="G241" s="9">
        <f>G242</f>
        <v>0</v>
      </c>
      <c r="H241" s="9">
        <f t="shared" si="15"/>
        <v>19</v>
      </c>
      <c r="I241" s="9">
        <f t="shared" si="16"/>
        <v>0</v>
      </c>
    </row>
    <row r="242" spans="1:9" ht="30" x14ac:dyDescent="0.2">
      <c r="A242" s="10" t="s">
        <v>29</v>
      </c>
      <c r="B242" s="8" t="s">
        <v>24</v>
      </c>
      <c r="C242" s="8" t="s">
        <v>167</v>
      </c>
      <c r="D242" s="8" t="s">
        <v>203</v>
      </c>
      <c r="E242" s="8" t="s">
        <v>30</v>
      </c>
      <c r="F242" s="9">
        <f>[1]вспомогательная!G235</f>
        <v>19</v>
      </c>
      <c r="G242" s="9">
        <f>[1]вспомогательная!H235</f>
        <v>0</v>
      </c>
      <c r="H242" s="9">
        <f t="shared" si="15"/>
        <v>19</v>
      </c>
      <c r="I242" s="9">
        <f t="shared" si="16"/>
        <v>0</v>
      </c>
    </row>
    <row r="243" spans="1:9" ht="15.75" x14ac:dyDescent="0.25">
      <c r="A243" s="4" t="s">
        <v>204</v>
      </c>
      <c r="B243" s="5" t="s">
        <v>38</v>
      </c>
      <c r="C243" s="5"/>
      <c r="D243" s="5"/>
      <c r="E243" s="5"/>
      <c r="F243" s="6">
        <f>F253+F309+F335+F244</f>
        <v>104675.29999999999</v>
      </c>
      <c r="G243" s="6">
        <f>G253+G309+G335+G244</f>
        <v>10446.5</v>
      </c>
      <c r="H243" s="6">
        <f t="shared" si="15"/>
        <v>94228.799999999988</v>
      </c>
      <c r="I243" s="6">
        <f t="shared" si="16"/>
        <v>9.9799093004748975</v>
      </c>
    </row>
    <row r="244" spans="1:9" x14ac:dyDescent="0.2">
      <c r="A244" s="7" t="s">
        <v>205</v>
      </c>
      <c r="B244" s="8" t="s">
        <v>38</v>
      </c>
      <c r="C244" s="8" t="s">
        <v>206</v>
      </c>
      <c r="D244" s="8"/>
      <c r="E244" s="8"/>
      <c r="F244" s="9">
        <f t="shared" ref="F244:G247" si="22">F245</f>
        <v>1018</v>
      </c>
      <c r="G244" s="9">
        <f t="shared" si="22"/>
        <v>0</v>
      </c>
      <c r="H244" s="9">
        <f t="shared" si="15"/>
        <v>1018</v>
      </c>
      <c r="I244" s="9">
        <f t="shared" si="16"/>
        <v>0</v>
      </c>
    </row>
    <row r="245" spans="1:9" ht="45" x14ac:dyDescent="0.2">
      <c r="A245" s="10" t="s">
        <v>207</v>
      </c>
      <c r="B245" s="8" t="s">
        <v>38</v>
      </c>
      <c r="C245" s="8" t="s">
        <v>206</v>
      </c>
      <c r="D245" s="8" t="s">
        <v>208</v>
      </c>
      <c r="E245" s="8"/>
      <c r="F245" s="9">
        <f t="shared" si="22"/>
        <v>1018</v>
      </c>
      <c r="G245" s="9">
        <f t="shared" si="22"/>
        <v>0</v>
      </c>
      <c r="H245" s="9">
        <f t="shared" si="15"/>
        <v>1018</v>
      </c>
      <c r="I245" s="9">
        <f t="shared" si="16"/>
        <v>0</v>
      </c>
    </row>
    <row r="246" spans="1:9" ht="30" x14ac:dyDescent="0.2">
      <c r="A246" s="10" t="s">
        <v>209</v>
      </c>
      <c r="B246" s="8" t="s">
        <v>38</v>
      </c>
      <c r="C246" s="8" t="s">
        <v>206</v>
      </c>
      <c r="D246" s="8" t="s">
        <v>210</v>
      </c>
      <c r="E246" s="8"/>
      <c r="F246" s="9">
        <f t="shared" si="22"/>
        <v>1018</v>
      </c>
      <c r="G246" s="9">
        <f t="shared" si="22"/>
        <v>0</v>
      </c>
      <c r="H246" s="9">
        <f t="shared" si="15"/>
        <v>1018</v>
      </c>
      <c r="I246" s="9">
        <f t="shared" si="16"/>
        <v>0</v>
      </c>
    </row>
    <row r="247" spans="1:9" ht="30" x14ac:dyDescent="0.2">
      <c r="A247" s="10" t="s">
        <v>211</v>
      </c>
      <c r="B247" s="8" t="s">
        <v>38</v>
      </c>
      <c r="C247" s="8" t="s">
        <v>206</v>
      </c>
      <c r="D247" s="8" t="s">
        <v>212</v>
      </c>
      <c r="E247" s="8"/>
      <c r="F247" s="9">
        <f t="shared" si="22"/>
        <v>1018</v>
      </c>
      <c r="G247" s="9">
        <f t="shared" si="22"/>
        <v>0</v>
      </c>
      <c r="H247" s="9">
        <f t="shared" si="15"/>
        <v>1018</v>
      </c>
      <c r="I247" s="9">
        <f t="shared" si="16"/>
        <v>0</v>
      </c>
    </row>
    <row r="248" spans="1:9" ht="45" x14ac:dyDescent="0.2">
      <c r="A248" s="7" t="s">
        <v>213</v>
      </c>
      <c r="B248" s="8" t="s">
        <v>38</v>
      </c>
      <c r="C248" s="8" t="s">
        <v>206</v>
      </c>
      <c r="D248" s="8" t="s">
        <v>214</v>
      </c>
      <c r="E248" s="8"/>
      <c r="F248" s="9">
        <f>F249+F251</f>
        <v>1018</v>
      </c>
      <c r="G248" s="9">
        <f>G249+G251</f>
        <v>0</v>
      </c>
      <c r="H248" s="9">
        <f t="shared" si="15"/>
        <v>1018</v>
      </c>
      <c r="I248" s="9">
        <f t="shared" si="16"/>
        <v>0</v>
      </c>
    </row>
    <row r="249" spans="1:9" ht="60" x14ac:dyDescent="0.2">
      <c r="A249" s="10" t="s">
        <v>19</v>
      </c>
      <c r="B249" s="8" t="s">
        <v>38</v>
      </c>
      <c r="C249" s="8" t="s">
        <v>206</v>
      </c>
      <c r="D249" s="8" t="s">
        <v>214</v>
      </c>
      <c r="E249" s="8" t="s">
        <v>20</v>
      </c>
      <c r="F249" s="9">
        <f>F250</f>
        <v>240</v>
      </c>
      <c r="G249" s="9">
        <f>G250</f>
        <v>0</v>
      </c>
      <c r="H249" s="9">
        <f t="shared" si="15"/>
        <v>240</v>
      </c>
      <c r="I249" s="9">
        <f t="shared" si="16"/>
        <v>0</v>
      </c>
    </row>
    <row r="250" spans="1:9" ht="30" x14ac:dyDescent="0.2">
      <c r="A250" s="10" t="s">
        <v>21</v>
      </c>
      <c r="B250" s="8" t="s">
        <v>38</v>
      </c>
      <c r="C250" s="8" t="s">
        <v>206</v>
      </c>
      <c r="D250" s="8" t="s">
        <v>214</v>
      </c>
      <c r="E250" s="8" t="s">
        <v>22</v>
      </c>
      <c r="F250" s="9">
        <f>[1]вспомогательная!G243</f>
        <v>240</v>
      </c>
      <c r="G250" s="9">
        <f>[1]вспомогательная!H243</f>
        <v>0</v>
      </c>
      <c r="H250" s="9">
        <f t="shared" si="15"/>
        <v>240</v>
      </c>
      <c r="I250" s="9">
        <f t="shared" si="16"/>
        <v>0</v>
      </c>
    </row>
    <row r="251" spans="1:9" ht="30" x14ac:dyDescent="0.2">
      <c r="A251" s="10" t="s">
        <v>27</v>
      </c>
      <c r="B251" s="8" t="s">
        <v>38</v>
      </c>
      <c r="C251" s="8" t="s">
        <v>206</v>
      </c>
      <c r="D251" s="8" t="s">
        <v>214</v>
      </c>
      <c r="E251" s="8" t="s">
        <v>28</v>
      </c>
      <c r="F251" s="9">
        <f>F252</f>
        <v>778</v>
      </c>
      <c r="G251" s="9">
        <f>G252</f>
        <v>0</v>
      </c>
      <c r="H251" s="9">
        <f t="shared" si="15"/>
        <v>778</v>
      </c>
      <c r="I251" s="9">
        <f t="shared" si="16"/>
        <v>0</v>
      </c>
    </row>
    <row r="252" spans="1:9" ht="30" x14ac:dyDescent="0.2">
      <c r="A252" s="10" t="s">
        <v>29</v>
      </c>
      <c r="B252" s="8" t="s">
        <v>38</v>
      </c>
      <c r="C252" s="8" t="s">
        <v>206</v>
      </c>
      <c r="D252" s="8" t="s">
        <v>214</v>
      </c>
      <c r="E252" s="8" t="s">
        <v>30</v>
      </c>
      <c r="F252" s="9">
        <f>[1]вспомогательная!G245</f>
        <v>778</v>
      </c>
      <c r="G252" s="9">
        <f>[1]вспомогательная!H245</f>
        <v>0</v>
      </c>
      <c r="H252" s="9">
        <f t="shared" si="15"/>
        <v>778</v>
      </c>
      <c r="I252" s="9">
        <f t="shared" si="16"/>
        <v>0</v>
      </c>
    </row>
    <row r="253" spans="1:9" x14ac:dyDescent="0.2">
      <c r="A253" s="7" t="s">
        <v>215</v>
      </c>
      <c r="B253" s="8" t="s">
        <v>38</v>
      </c>
      <c r="C253" s="8" t="s">
        <v>134</v>
      </c>
      <c r="D253" s="8"/>
      <c r="E253" s="8"/>
      <c r="F253" s="9">
        <f>F254+F269+F301</f>
        <v>71450.599999999991</v>
      </c>
      <c r="G253" s="9">
        <f>G254+G269+G301</f>
        <v>7593.8</v>
      </c>
      <c r="H253" s="9">
        <f t="shared" si="15"/>
        <v>63856.799999999988</v>
      </c>
      <c r="I253" s="9">
        <f t="shared" si="16"/>
        <v>10.628042311751058</v>
      </c>
    </row>
    <row r="254" spans="1:9" ht="45" x14ac:dyDescent="0.2">
      <c r="A254" s="10" t="s">
        <v>207</v>
      </c>
      <c r="B254" s="8" t="s">
        <v>38</v>
      </c>
      <c r="C254" s="8" t="s">
        <v>134</v>
      </c>
      <c r="D254" s="8" t="s">
        <v>208</v>
      </c>
      <c r="E254" s="8"/>
      <c r="F254" s="9">
        <f>F255</f>
        <v>11000.1</v>
      </c>
      <c r="G254" s="9">
        <f>G255</f>
        <v>0</v>
      </c>
      <c r="H254" s="9">
        <f t="shared" si="15"/>
        <v>11000.1</v>
      </c>
      <c r="I254" s="9">
        <f t="shared" si="16"/>
        <v>0</v>
      </c>
    </row>
    <row r="255" spans="1:9" ht="30" x14ac:dyDescent="0.2">
      <c r="A255" s="10" t="s">
        <v>209</v>
      </c>
      <c r="B255" s="8" t="s">
        <v>38</v>
      </c>
      <c r="C255" s="8" t="s">
        <v>134</v>
      </c>
      <c r="D255" s="8" t="s">
        <v>210</v>
      </c>
      <c r="E255" s="8"/>
      <c r="F255" s="9">
        <f>F256</f>
        <v>11000.1</v>
      </c>
      <c r="G255" s="9">
        <f>G256</f>
        <v>0</v>
      </c>
      <c r="H255" s="9">
        <f t="shared" si="15"/>
        <v>11000.1</v>
      </c>
      <c r="I255" s="9">
        <f t="shared" si="16"/>
        <v>0</v>
      </c>
    </row>
    <row r="256" spans="1:9" ht="60" x14ac:dyDescent="0.2">
      <c r="A256" s="10" t="s">
        <v>216</v>
      </c>
      <c r="B256" s="8" t="s">
        <v>38</v>
      </c>
      <c r="C256" s="8" t="s">
        <v>134</v>
      </c>
      <c r="D256" s="8" t="s">
        <v>212</v>
      </c>
      <c r="E256" s="8"/>
      <c r="F256" s="9">
        <f>F260+F257+F263+F266</f>
        <v>11000.1</v>
      </c>
      <c r="G256" s="9">
        <f>G260+G257+G263+G266</f>
        <v>0</v>
      </c>
      <c r="H256" s="9">
        <f t="shared" si="15"/>
        <v>11000.1</v>
      </c>
      <c r="I256" s="9">
        <f t="shared" si="16"/>
        <v>0</v>
      </c>
    </row>
    <row r="257" spans="1:9" ht="45" x14ac:dyDescent="0.2">
      <c r="A257" s="10" t="s">
        <v>217</v>
      </c>
      <c r="B257" s="8" t="s">
        <v>38</v>
      </c>
      <c r="C257" s="8" t="s">
        <v>134</v>
      </c>
      <c r="D257" s="8" t="s">
        <v>218</v>
      </c>
      <c r="E257" s="8"/>
      <c r="F257" s="9">
        <f>F258</f>
        <v>4021.4</v>
      </c>
      <c r="G257" s="9">
        <f>G258</f>
        <v>0</v>
      </c>
      <c r="H257" s="9">
        <f t="shared" si="15"/>
        <v>4021.4</v>
      </c>
      <c r="I257" s="9">
        <f t="shared" si="16"/>
        <v>0</v>
      </c>
    </row>
    <row r="258" spans="1:9" ht="30" x14ac:dyDescent="0.2">
      <c r="A258" s="10" t="s">
        <v>27</v>
      </c>
      <c r="B258" s="8" t="s">
        <v>38</v>
      </c>
      <c r="C258" s="8" t="s">
        <v>134</v>
      </c>
      <c r="D258" s="8" t="s">
        <v>218</v>
      </c>
      <c r="E258" s="8" t="s">
        <v>28</v>
      </c>
      <c r="F258" s="9">
        <f>F259</f>
        <v>4021.4</v>
      </c>
      <c r="G258" s="9">
        <f>G259</f>
        <v>0</v>
      </c>
      <c r="H258" s="9">
        <f t="shared" si="15"/>
        <v>4021.4</v>
      </c>
      <c r="I258" s="9">
        <f t="shared" si="16"/>
        <v>0</v>
      </c>
    </row>
    <row r="259" spans="1:9" ht="30" x14ac:dyDescent="0.2">
      <c r="A259" s="10" t="s">
        <v>29</v>
      </c>
      <c r="B259" s="8" t="s">
        <v>38</v>
      </c>
      <c r="C259" s="8" t="s">
        <v>134</v>
      </c>
      <c r="D259" s="8" t="s">
        <v>218</v>
      </c>
      <c r="E259" s="8" t="s">
        <v>30</v>
      </c>
      <c r="F259" s="9">
        <f>[1]вспомогательная!G252</f>
        <v>4021.4</v>
      </c>
      <c r="G259" s="9">
        <f>[1]вспомогательная!H252</f>
        <v>0</v>
      </c>
      <c r="H259" s="9">
        <f t="shared" si="15"/>
        <v>4021.4</v>
      </c>
      <c r="I259" s="9">
        <f t="shared" si="16"/>
        <v>0</v>
      </c>
    </row>
    <row r="260" spans="1:9" ht="45" x14ac:dyDescent="0.2">
      <c r="A260" s="10" t="s">
        <v>219</v>
      </c>
      <c r="B260" s="8" t="s">
        <v>38</v>
      </c>
      <c r="C260" s="8" t="s">
        <v>134</v>
      </c>
      <c r="D260" s="8" t="s">
        <v>220</v>
      </c>
      <c r="E260" s="8"/>
      <c r="F260" s="9">
        <f>F261</f>
        <v>2416</v>
      </c>
      <c r="G260" s="9">
        <f>G261</f>
        <v>0</v>
      </c>
      <c r="H260" s="9">
        <f t="shared" si="15"/>
        <v>2416</v>
      </c>
      <c r="I260" s="9">
        <f t="shared" si="16"/>
        <v>0</v>
      </c>
    </row>
    <row r="261" spans="1:9" ht="30" x14ac:dyDescent="0.2">
      <c r="A261" s="10" t="s">
        <v>27</v>
      </c>
      <c r="B261" s="8" t="s">
        <v>38</v>
      </c>
      <c r="C261" s="8" t="s">
        <v>134</v>
      </c>
      <c r="D261" s="8" t="s">
        <v>220</v>
      </c>
      <c r="E261" s="8" t="s">
        <v>28</v>
      </c>
      <c r="F261" s="9">
        <f>F262</f>
        <v>2416</v>
      </c>
      <c r="G261" s="9">
        <f>G262</f>
        <v>0</v>
      </c>
      <c r="H261" s="9">
        <f t="shared" si="15"/>
        <v>2416</v>
      </c>
      <c r="I261" s="9">
        <f t="shared" si="16"/>
        <v>0</v>
      </c>
    </row>
    <row r="262" spans="1:9" ht="30" x14ac:dyDescent="0.2">
      <c r="A262" s="10" t="s">
        <v>29</v>
      </c>
      <c r="B262" s="8" t="s">
        <v>38</v>
      </c>
      <c r="C262" s="8" t="s">
        <v>134</v>
      </c>
      <c r="D262" s="8" t="s">
        <v>220</v>
      </c>
      <c r="E262" s="8" t="s">
        <v>30</v>
      </c>
      <c r="F262" s="9">
        <f>[1]вспомогательная!G255</f>
        <v>2416</v>
      </c>
      <c r="G262" s="9">
        <f>[1]вспомогательная!H255</f>
        <v>0</v>
      </c>
      <c r="H262" s="9">
        <f t="shared" si="15"/>
        <v>2416</v>
      </c>
      <c r="I262" s="9">
        <f t="shared" si="16"/>
        <v>0</v>
      </c>
    </row>
    <row r="263" spans="1:9" x14ac:dyDescent="0.2">
      <c r="A263" s="16" t="s">
        <v>221</v>
      </c>
      <c r="B263" s="17" t="s">
        <v>38</v>
      </c>
      <c r="C263" s="17" t="s">
        <v>134</v>
      </c>
      <c r="D263" s="17" t="s">
        <v>222</v>
      </c>
      <c r="E263" s="17"/>
      <c r="F263" s="18">
        <f>F264</f>
        <v>3650.1</v>
      </c>
      <c r="G263" s="18">
        <f>G264</f>
        <v>0</v>
      </c>
      <c r="H263" s="9">
        <f t="shared" ref="H263:H326" si="23">F263-G263</f>
        <v>3650.1</v>
      </c>
      <c r="I263" s="9">
        <f t="shared" ref="I263:I326" si="24">G263/F263*100</f>
        <v>0</v>
      </c>
    </row>
    <row r="264" spans="1:9" ht="30" x14ac:dyDescent="0.2">
      <c r="A264" s="16" t="s">
        <v>27</v>
      </c>
      <c r="B264" s="17" t="s">
        <v>38</v>
      </c>
      <c r="C264" s="17" t="s">
        <v>134</v>
      </c>
      <c r="D264" s="17" t="s">
        <v>222</v>
      </c>
      <c r="E264" s="17" t="s">
        <v>28</v>
      </c>
      <c r="F264" s="18">
        <f>F265</f>
        <v>3650.1</v>
      </c>
      <c r="G264" s="18">
        <f>G265</f>
        <v>0</v>
      </c>
      <c r="H264" s="9">
        <f t="shared" si="23"/>
        <v>3650.1</v>
      </c>
      <c r="I264" s="9">
        <f t="shared" si="24"/>
        <v>0</v>
      </c>
    </row>
    <row r="265" spans="1:9" ht="30" x14ac:dyDescent="0.2">
      <c r="A265" s="16" t="s">
        <v>29</v>
      </c>
      <c r="B265" s="17" t="s">
        <v>38</v>
      </c>
      <c r="C265" s="17" t="s">
        <v>134</v>
      </c>
      <c r="D265" s="17" t="s">
        <v>222</v>
      </c>
      <c r="E265" s="17" t="s">
        <v>30</v>
      </c>
      <c r="F265" s="18">
        <f>[1]вспомогательная!G258</f>
        <v>3650.1</v>
      </c>
      <c r="G265" s="18">
        <f>[1]вспомогательная!H258</f>
        <v>0</v>
      </c>
      <c r="H265" s="9">
        <f t="shared" si="23"/>
        <v>3650.1</v>
      </c>
      <c r="I265" s="9">
        <f t="shared" si="24"/>
        <v>0</v>
      </c>
    </row>
    <row r="266" spans="1:9" ht="30" x14ac:dyDescent="0.2">
      <c r="A266" s="16" t="s">
        <v>223</v>
      </c>
      <c r="B266" s="17" t="s">
        <v>38</v>
      </c>
      <c r="C266" s="17" t="s">
        <v>134</v>
      </c>
      <c r="D266" s="17" t="s">
        <v>224</v>
      </c>
      <c r="E266" s="17"/>
      <c r="F266" s="18">
        <f>F267</f>
        <v>912.59999999999991</v>
      </c>
      <c r="G266" s="18">
        <f>G267</f>
        <v>0</v>
      </c>
      <c r="H266" s="9">
        <f t="shared" si="23"/>
        <v>912.59999999999991</v>
      </c>
      <c r="I266" s="9">
        <f t="shared" si="24"/>
        <v>0</v>
      </c>
    </row>
    <row r="267" spans="1:9" ht="30" x14ac:dyDescent="0.2">
      <c r="A267" s="16" t="s">
        <v>27</v>
      </c>
      <c r="B267" s="17" t="s">
        <v>38</v>
      </c>
      <c r="C267" s="17" t="s">
        <v>134</v>
      </c>
      <c r="D267" s="17" t="s">
        <v>224</v>
      </c>
      <c r="E267" s="17" t="s">
        <v>28</v>
      </c>
      <c r="F267" s="18">
        <f>F268</f>
        <v>912.59999999999991</v>
      </c>
      <c r="G267" s="18">
        <f>G268</f>
        <v>0</v>
      </c>
      <c r="H267" s="9">
        <f t="shared" si="23"/>
        <v>912.59999999999991</v>
      </c>
      <c r="I267" s="9">
        <f t="shared" si="24"/>
        <v>0</v>
      </c>
    </row>
    <row r="268" spans="1:9" ht="30" x14ac:dyDescent="0.2">
      <c r="A268" s="16" t="s">
        <v>29</v>
      </c>
      <c r="B268" s="17" t="s">
        <v>38</v>
      </c>
      <c r="C268" s="17" t="s">
        <v>134</v>
      </c>
      <c r="D268" s="17" t="s">
        <v>224</v>
      </c>
      <c r="E268" s="17" t="s">
        <v>30</v>
      </c>
      <c r="F268" s="18">
        <f>[1]вспомогательная!G261</f>
        <v>912.59999999999991</v>
      </c>
      <c r="G268" s="18">
        <f>[1]вспомогательная!H261</f>
        <v>0</v>
      </c>
      <c r="H268" s="9">
        <f t="shared" si="23"/>
        <v>912.59999999999991</v>
      </c>
      <c r="I268" s="9">
        <f t="shared" si="24"/>
        <v>0</v>
      </c>
    </row>
    <row r="269" spans="1:9" ht="45" x14ac:dyDescent="0.2">
      <c r="A269" s="7" t="s">
        <v>225</v>
      </c>
      <c r="B269" s="8" t="s">
        <v>38</v>
      </c>
      <c r="C269" s="8" t="s">
        <v>134</v>
      </c>
      <c r="D269" s="8" t="s">
        <v>226</v>
      </c>
      <c r="E269" s="8"/>
      <c r="F269" s="9">
        <f>F270+F284</f>
        <v>56792.799999999996</v>
      </c>
      <c r="G269" s="9">
        <f>G270+G284</f>
        <v>3936.1</v>
      </c>
      <c r="H269" s="9">
        <f t="shared" si="23"/>
        <v>52856.7</v>
      </c>
      <c r="I269" s="9">
        <f t="shared" si="24"/>
        <v>6.9306320519502478</v>
      </c>
    </row>
    <row r="270" spans="1:9" x14ac:dyDescent="0.2">
      <c r="A270" s="7" t="s">
        <v>227</v>
      </c>
      <c r="B270" s="8" t="s">
        <v>38</v>
      </c>
      <c r="C270" s="8" t="s">
        <v>134</v>
      </c>
      <c r="D270" s="8" t="s">
        <v>228</v>
      </c>
      <c r="E270" s="8"/>
      <c r="F270" s="9">
        <f>F271</f>
        <v>3900</v>
      </c>
      <c r="G270" s="9">
        <f>G271</f>
        <v>0</v>
      </c>
      <c r="H270" s="9">
        <f t="shared" si="23"/>
        <v>3900</v>
      </c>
      <c r="I270" s="9">
        <f t="shared" si="24"/>
        <v>0</v>
      </c>
    </row>
    <row r="271" spans="1:9" x14ac:dyDescent="0.2">
      <c r="A271" s="10" t="s">
        <v>229</v>
      </c>
      <c r="B271" s="8" t="s">
        <v>38</v>
      </c>
      <c r="C271" s="8" t="s">
        <v>134</v>
      </c>
      <c r="D271" s="8" t="s">
        <v>230</v>
      </c>
      <c r="E271" s="8"/>
      <c r="F271" s="9">
        <f>F272+F275+F278+F281</f>
        <v>3900</v>
      </c>
      <c r="G271" s="9">
        <f>G272+G275+G278+G281</f>
        <v>0</v>
      </c>
      <c r="H271" s="9">
        <f t="shared" si="23"/>
        <v>3900</v>
      </c>
      <c r="I271" s="9">
        <f t="shared" si="24"/>
        <v>0</v>
      </c>
    </row>
    <row r="272" spans="1:9" ht="45" x14ac:dyDescent="0.2">
      <c r="A272" s="10" t="s">
        <v>231</v>
      </c>
      <c r="B272" s="8" t="s">
        <v>38</v>
      </c>
      <c r="C272" s="8" t="s">
        <v>134</v>
      </c>
      <c r="D272" s="8" t="s">
        <v>232</v>
      </c>
      <c r="E272" s="8"/>
      <c r="F272" s="9">
        <f>F273</f>
        <v>2500</v>
      </c>
      <c r="G272" s="9">
        <f>G273</f>
        <v>0</v>
      </c>
      <c r="H272" s="9">
        <f t="shared" si="23"/>
        <v>2500</v>
      </c>
      <c r="I272" s="9">
        <f t="shared" si="24"/>
        <v>0</v>
      </c>
    </row>
    <row r="273" spans="1:9" ht="30" x14ac:dyDescent="0.2">
      <c r="A273" s="10" t="s">
        <v>107</v>
      </c>
      <c r="B273" s="8" t="s">
        <v>38</v>
      </c>
      <c r="C273" s="8" t="s">
        <v>134</v>
      </c>
      <c r="D273" s="8" t="s">
        <v>232</v>
      </c>
      <c r="E273" s="8" t="s">
        <v>108</v>
      </c>
      <c r="F273" s="9">
        <f>F274</f>
        <v>2500</v>
      </c>
      <c r="G273" s="9">
        <f>G274</f>
        <v>0</v>
      </c>
      <c r="H273" s="9">
        <f t="shared" si="23"/>
        <v>2500</v>
      </c>
      <c r="I273" s="9">
        <f t="shared" si="24"/>
        <v>0</v>
      </c>
    </row>
    <row r="274" spans="1:9" x14ac:dyDescent="0.2">
      <c r="A274" s="10" t="s">
        <v>109</v>
      </c>
      <c r="B274" s="8" t="s">
        <v>38</v>
      </c>
      <c r="C274" s="8" t="s">
        <v>134</v>
      </c>
      <c r="D274" s="8" t="s">
        <v>232</v>
      </c>
      <c r="E274" s="8" t="s">
        <v>110</v>
      </c>
      <c r="F274" s="9">
        <f>[1]вспомогательная!G267</f>
        <v>2500</v>
      </c>
      <c r="G274" s="9">
        <f>[1]вспомогательная!H267</f>
        <v>0</v>
      </c>
      <c r="H274" s="9">
        <f t="shared" si="23"/>
        <v>2500</v>
      </c>
      <c r="I274" s="9">
        <f t="shared" si="24"/>
        <v>0</v>
      </c>
    </row>
    <row r="275" spans="1:9" ht="45" x14ac:dyDescent="0.2">
      <c r="A275" s="10" t="s">
        <v>233</v>
      </c>
      <c r="B275" s="8" t="s">
        <v>38</v>
      </c>
      <c r="C275" s="8" t="s">
        <v>134</v>
      </c>
      <c r="D275" s="8" t="s">
        <v>234</v>
      </c>
      <c r="E275" s="8"/>
      <c r="F275" s="9">
        <f>F276</f>
        <v>200</v>
      </c>
      <c r="G275" s="9">
        <f>G276</f>
        <v>0</v>
      </c>
      <c r="H275" s="9">
        <f t="shared" si="23"/>
        <v>200</v>
      </c>
      <c r="I275" s="9">
        <f t="shared" si="24"/>
        <v>0</v>
      </c>
    </row>
    <row r="276" spans="1:9" ht="30" x14ac:dyDescent="0.2">
      <c r="A276" s="10" t="s">
        <v>107</v>
      </c>
      <c r="B276" s="8" t="s">
        <v>38</v>
      </c>
      <c r="C276" s="8" t="s">
        <v>134</v>
      </c>
      <c r="D276" s="8" t="s">
        <v>234</v>
      </c>
      <c r="E276" s="8" t="s">
        <v>108</v>
      </c>
      <c r="F276" s="9">
        <f>F277</f>
        <v>200</v>
      </c>
      <c r="G276" s="9">
        <f>G277</f>
        <v>0</v>
      </c>
      <c r="H276" s="9">
        <f t="shared" si="23"/>
        <v>200</v>
      </c>
      <c r="I276" s="9">
        <f t="shared" si="24"/>
        <v>0</v>
      </c>
    </row>
    <row r="277" spans="1:9" x14ac:dyDescent="0.2">
      <c r="A277" s="10" t="s">
        <v>109</v>
      </c>
      <c r="B277" s="8" t="s">
        <v>38</v>
      </c>
      <c r="C277" s="8" t="s">
        <v>134</v>
      </c>
      <c r="D277" s="8" t="s">
        <v>234</v>
      </c>
      <c r="E277" s="8" t="s">
        <v>110</v>
      </c>
      <c r="F277" s="9">
        <f>[1]вспомогательная!G270</f>
        <v>200</v>
      </c>
      <c r="G277" s="9">
        <f>[1]вспомогательная!H270</f>
        <v>0</v>
      </c>
      <c r="H277" s="9">
        <f t="shared" si="23"/>
        <v>200</v>
      </c>
      <c r="I277" s="9">
        <f t="shared" si="24"/>
        <v>0</v>
      </c>
    </row>
    <row r="278" spans="1:9" ht="30" x14ac:dyDescent="0.2">
      <c r="A278" s="10" t="s">
        <v>235</v>
      </c>
      <c r="B278" s="8" t="s">
        <v>38</v>
      </c>
      <c r="C278" s="8" t="s">
        <v>134</v>
      </c>
      <c r="D278" s="8" t="s">
        <v>236</v>
      </c>
      <c r="E278" s="8"/>
      <c r="F278" s="9">
        <f>F279</f>
        <v>400</v>
      </c>
      <c r="G278" s="9">
        <f>G279</f>
        <v>0</v>
      </c>
      <c r="H278" s="9">
        <f t="shared" si="23"/>
        <v>400</v>
      </c>
      <c r="I278" s="9">
        <f t="shared" si="24"/>
        <v>0</v>
      </c>
    </row>
    <row r="279" spans="1:9" ht="30" x14ac:dyDescent="0.2">
      <c r="A279" s="10" t="s">
        <v>107</v>
      </c>
      <c r="B279" s="8" t="s">
        <v>38</v>
      </c>
      <c r="C279" s="8" t="s">
        <v>134</v>
      </c>
      <c r="D279" s="8" t="s">
        <v>236</v>
      </c>
      <c r="E279" s="8" t="s">
        <v>108</v>
      </c>
      <c r="F279" s="9">
        <f>F280</f>
        <v>400</v>
      </c>
      <c r="G279" s="9">
        <f>G280</f>
        <v>0</v>
      </c>
      <c r="H279" s="9">
        <f t="shared" si="23"/>
        <v>400</v>
      </c>
      <c r="I279" s="9">
        <f t="shared" si="24"/>
        <v>0</v>
      </c>
    </row>
    <row r="280" spans="1:9" x14ac:dyDescent="0.2">
      <c r="A280" s="10" t="s">
        <v>109</v>
      </c>
      <c r="B280" s="8" t="s">
        <v>38</v>
      </c>
      <c r="C280" s="8" t="s">
        <v>134</v>
      </c>
      <c r="D280" s="8" t="s">
        <v>236</v>
      </c>
      <c r="E280" s="8" t="s">
        <v>110</v>
      </c>
      <c r="F280" s="9">
        <f>[1]вспомогательная!G273</f>
        <v>400</v>
      </c>
      <c r="G280" s="9">
        <f>[1]вспомогательная!H273</f>
        <v>0</v>
      </c>
      <c r="H280" s="9">
        <f t="shared" si="23"/>
        <v>400</v>
      </c>
      <c r="I280" s="9">
        <f t="shared" si="24"/>
        <v>0</v>
      </c>
    </row>
    <row r="281" spans="1:9" ht="30" x14ac:dyDescent="0.2">
      <c r="A281" s="10" t="s">
        <v>237</v>
      </c>
      <c r="B281" s="8" t="s">
        <v>38</v>
      </c>
      <c r="C281" s="8" t="s">
        <v>134</v>
      </c>
      <c r="D281" s="8" t="s">
        <v>238</v>
      </c>
      <c r="E281" s="8"/>
      <c r="F281" s="9">
        <f>F282</f>
        <v>800</v>
      </c>
      <c r="G281" s="9">
        <f>G282</f>
        <v>0</v>
      </c>
      <c r="H281" s="9">
        <f t="shared" si="23"/>
        <v>800</v>
      </c>
      <c r="I281" s="9">
        <f t="shared" si="24"/>
        <v>0</v>
      </c>
    </row>
    <row r="282" spans="1:9" ht="30" x14ac:dyDescent="0.2">
      <c r="A282" s="10" t="s">
        <v>107</v>
      </c>
      <c r="B282" s="8" t="s">
        <v>38</v>
      </c>
      <c r="C282" s="8" t="s">
        <v>134</v>
      </c>
      <c r="D282" s="8" t="s">
        <v>238</v>
      </c>
      <c r="E282" s="8" t="s">
        <v>108</v>
      </c>
      <c r="F282" s="9">
        <f>F283</f>
        <v>800</v>
      </c>
      <c r="G282" s="9">
        <f>G283</f>
        <v>0</v>
      </c>
      <c r="H282" s="9">
        <f t="shared" si="23"/>
        <v>800</v>
      </c>
      <c r="I282" s="9">
        <f t="shared" si="24"/>
        <v>0</v>
      </c>
    </row>
    <row r="283" spans="1:9" x14ac:dyDescent="0.2">
      <c r="A283" s="10" t="s">
        <v>109</v>
      </c>
      <c r="B283" s="8" t="s">
        <v>38</v>
      </c>
      <c r="C283" s="8" t="s">
        <v>134</v>
      </c>
      <c r="D283" s="8" t="s">
        <v>238</v>
      </c>
      <c r="E283" s="8" t="s">
        <v>110</v>
      </c>
      <c r="F283" s="9">
        <f>[1]вспомогательная!G276</f>
        <v>800</v>
      </c>
      <c r="G283" s="9">
        <f>[1]вспомогательная!H276</f>
        <v>0</v>
      </c>
      <c r="H283" s="9">
        <f t="shared" si="23"/>
        <v>800</v>
      </c>
      <c r="I283" s="9">
        <f t="shared" si="24"/>
        <v>0</v>
      </c>
    </row>
    <row r="284" spans="1:9" ht="30" x14ac:dyDescent="0.2">
      <c r="A284" s="7" t="s">
        <v>239</v>
      </c>
      <c r="B284" s="8" t="s">
        <v>38</v>
      </c>
      <c r="C284" s="8" t="s">
        <v>134</v>
      </c>
      <c r="D284" s="8" t="s">
        <v>240</v>
      </c>
      <c r="E284" s="8"/>
      <c r="F284" s="9">
        <f>F285</f>
        <v>52892.799999999996</v>
      </c>
      <c r="G284" s="9">
        <f>G285</f>
        <v>3936.1</v>
      </c>
      <c r="H284" s="9">
        <f t="shared" si="23"/>
        <v>48956.7</v>
      </c>
      <c r="I284" s="9">
        <f t="shared" si="24"/>
        <v>7.4416555750499134</v>
      </c>
    </row>
    <row r="285" spans="1:9" ht="30" x14ac:dyDescent="0.2">
      <c r="A285" s="10" t="s">
        <v>241</v>
      </c>
      <c r="B285" s="8" t="s">
        <v>38</v>
      </c>
      <c r="C285" s="8" t="s">
        <v>134</v>
      </c>
      <c r="D285" s="8" t="s">
        <v>242</v>
      </c>
      <c r="E285" s="8"/>
      <c r="F285" s="9">
        <f>F286+F292+F289+F295+F298</f>
        <v>52892.799999999996</v>
      </c>
      <c r="G285" s="9">
        <f>G286+G292+G289+G295+G298</f>
        <v>3936.1</v>
      </c>
      <c r="H285" s="9">
        <f t="shared" si="23"/>
        <v>48956.7</v>
      </c>
      <c r="I285" s="9">
        <f t="shared" si="24"/>
        <v>7.4416555750499134</v>
      </c>
    </row>
    <row r="286" spans="1:9" ht="30" x14ac:dyDescent="0.2">
      <c r="A286" s="10" t="s">
        <v>243</v>
      </c>
      <c r="B286" s="8" t="s">
        <v>38</v>
      </c>
      <c r="C286" s="8" t="s">
        <v>134</v>
      </c>
      <c r="D286" s="8" t="s">
        <v>244</v>
      </c>
      <c r="E286" s="8"/>
      <c r="F286" s="9">
        <f>F287</f>
        <v>20000</v>
      </c>
      <c r="G286" s="9">
        <f>G287</f>
        <v>3936.1</v>
      </c>
      <c r="H286" s="9">
        <f t="shared" si="23"/>
        <v>16063.9</v>
      </c>
      <c r="I286" s="9">
        <f t="shared" si="24"/>
        <v>19.680500000000002</v>
      </c>
    </row>
    <row r="287" spans="1:9" ht="30" x14ac:dyDescent="0.2">
      <c r="A287" s="10" t="s">
        <v>107</v>
      </c>
      <c r="B287" s="8" t="s">
        <v>38</v>
      </c>
      <c r="C287" s="8" t="s">
        <v>134</v>
      </c>
      <c r="D287" s="8" t="s">
        <v>244</v>
      </c>
      <c r="E287" s="8" t="s">
        <v>108</v>
      </c>
      <c r="F287" s="9">
        <f>F288</f>
        <v>20000</v>
      </c>
      <c r="G287" s="9">
        <f>G288</f>
        <v>3936.1</v>
      </c>
      <c r="H287" s="9">
        <f t="shared" si="23"/>
        <v>16063.9</v>
      </c>
      <c r="I287" s="9">
        <f t="shared" si="24"/>
        <v>19.680500000000002</v>
      </c>
    </row>
    <row r="288" spans="1:9" x14ac:dyDescent="0.2">
      <c r="A288" s="10" t="s">
        <v>109</v>
      </c>
      <c r="B288" s="8" t="s">
        <v>38</v>
      </c>
      <c r="C288" s="8" t="s">
        <v>134</v>
      </c>
      <c r="D288" s="8" t="s">
        <v>244</v>
      </c>
      <c r="E288" s="8" t="s">
        <v>110</v>
      </c>
      <c r="F288" s="9">
        <f>[1]вспомогательная!G281</f>
        <v>20000</v>
      </c>
      <c r="G288" s="9">
        <f>[1]вспомогательная!H281</f>
        <v>3936.1</v>
      </c>
      <c r="H288" s="9">
        <f t="shared" si="23"/>
        <v>16063.9</v>
      </c>
      <c r="I288" s="9">
        <f t="shared" si="24"/>
        <v>19.680500000000002</v>
      </c>
    </row>
    <row r="289" spans="1:9" ht="45" x14ac:dyDescent="0.2">
      <c r="A289" s="16" t="s">
        <v>245</v>
      </c>
      <c r="B289" s="17" t="s">
        <v>38</v>
      </c>
      <c r="C289" s="17" t="s">
        <v>134</v>
      </c>
      <c r="D289" s="17" t="s">
        <v>246</v>
      </c>
      <c r="E289" s="17"/>
      <c r="F289" s="18">
        <f>F290</f>
        <v>19771</v>
      </c>
      <c r="G289" s="18">
        <f>G290</f>
        <v>0</v>
      </c>
      <c r="H289" s="9">
        <f t="shared" si="23"/>
        <v>19771</v>
      </c>
      <c r="I289" s="9">
        <f t="shared" si="24"/>
        <v>0</v>
      </c>
    </row>
    <row r="290" spans="1:9" ht="30" x14ac:dyDescent="0.2">
      <c r="A290" s="16" t="s">
        <v>27</v>
      </c>
      <c r="B290" s="17" t="s">
        <v>38</v>
      </c>
      <c r="C290" s="17" t="s">
        <v>134</v>
      </c>
      <c r="D290" s="17" t="s">
        <v>246</v>
      </c>
      <c r="E290" s="17" t="s">
        <v>28</v>
      </c>
      <c r="F290" s="18">
        <f>F291</f>
        <v>19771</v>
      </c>
      <c r="G290" s="18">
        <f>G291</f>
        <v>0</v>
      </c>
      <c r="H290" s="9">
        <f t="shared" si="23"/>
        <v>19771</v>
      </c>
      <c r="I290" s="9">
        <f t="shared" si="24"/>
        <v>0</v>
      </c>
    </row>
    <row r="291" spans="1:9" ht="30" x14ac:dyDescent="0.2">
      <c r="A291" s="16" t="s">
        <v>29</v>
      </c>
      <c r="B291" s="17" t="s">
        <v>38</v>
      </c>
      <c r="C291" s="17" t="s">
        <v>134</v>
      </c>
      <c r="D291" s="17" t="s">
        <v>246</v>
      </c>
      <c r="E291" s="17" t="s">
        <v>30</v>
      </c>
      <c r="F291" s="18">
        <f>[1]вспомогательная!G284</f>
        <v>19771</v>
      </c>
      <c r="G291" s="18">
        <f>[1]вспомогательная!H284</f>
        <v>0</v>
      </c>
      <c r="H291" s="9">
        <f t="shared" si="23"/>
        <v>19771</v>
      </c>
      <c r="I291" s="9">
        <f t="shared" si="24"/>
        <v>0</v>
      </c>
    </row>
    <row r="292" spans="1:9" ht="30" x14ac:dyDescent="0.2">
      <c r="A292" s="10" t="s">
        <v>247</v>
      </c>
      <c r="B292" s="8" t="s">
        <v>38</v>
      </c>
      <c r="C292" s="8" t="s">
        <v>134</v>
      </c>
      <c r="D292" s="8" t="s">
        <v>248</v>
      </c>
      <c r="E292" s="8"/>
      <c r="F292" s="9">
        <f>F293</f>
        <v>4923</v>
      </c>
      <c r="G292" s="9">
        <f>G293</f>
        <v>0</v>
      </c>
      <c r="H292" s="9">
        <f t="shared" si="23"/>
        <v>4923</v>
      </c>
      <c r="I292" s="9">
        <f t="shared" si="24"/>
        <v>0</v>
      </c>
    </row>
    <row r="293" spans="1:9" ht="30" x14ac:dyDescent="0.2">
      <c r="A293" s="10" t="s">
        <v>27</v>
      </c>
      <c r="B293" s="8" t="s">
        <v>38</v>
      </c>
      <c r="C293" s="8" t="s">
        <v>134</v>
      </c>
      <c r="D293" s="8" t="s">
        <v>248</v>
      </c>
      <c r="E293" s="8" t="s">
        <v>28</v>
      </c>
      <c r="F293" s="9">
        <f>F294</f>
        <v>4923</v>
      </c>
      <c r="G293" s="9">
        <f>G294</f>
        <v>0</v>
      </c>
      <c r="H293" s="9">
        <f t="shared" si="23"/>
        <v>4923</v>
      </c>
      <c r="I293" s="9">
        <f t="shared" si="24"/>
        <v>0</v>
      </c>
    </row>
    <row r="294" spans="1:9" ht="30" x14ac:dyDescent="0.2">
      <c r="A294" s="10" t="s">
        <v>29</v>
      </c>
      <c r="B294" s="8" t="s">
        <v>38</v>
      </c>
      <c r="C294" s="8" t="s">
        <v>134</v>
      </c>
      <c r="D294" s="8" t="s">
        <v>248</v>
      </c>
      <c r="E294" s="8" t="s">
        <v>30</v>
      </c>
      <c r="F294" s="9">
        <f>[1]вспомогательная!G287</f>
        <v>4923</v>
      </c>
      <c r="G294" s="9">
        <f>[1]вспомогательная!H287</f>
        <v>0</v>
      </c>
      <c r="H294" s="9">
        <f t="shared" si="23"/>
        <v>4923</v>
      </c>
      <c r="I294" s="9">
        <f t="shared" si="24"/>
        <v>0</v>
      </c>
    </row>
    <row r="295" spans="1:9" ht="95.25" customHeight="1" x14ac:dyDescent="0.2">
      <c r="A295" s="16" t="s">
        <v>249</v>
      </c>
      <c r="B295" s="17" t="s">
        <v>38</v>
      </c>
      <c r="C295" s="17" t="s">
        <v>134</v>
      </c>
      <c r="D295" s="17" t="s">
        <v>250</v>
      </c>
      <c r="E295" s="17"/>
      <c r="F295" s="18">
        <f>F296</f>
        <v>7353.2</v>
      </c>
      <c r="G295" s="18">
        <f>G296</f>
        <v>0</v>
      </c>
      <c r="H295" s="9">
        <f t="shared" si="23"/>
        <v>7353.2</v>
      </c>
      <c r="I295" s="9">
        <f t="shared" si="24"/>
        <v>0</v>
      </c>
    </row>
    <row r="296" spans="1:9" ht="30" x14ac:dyDescent="0.2">
      <c r="A296" s="16" t="s">
        <v>27</v>
      </c>
      <c r="B296" s="17" t="s">
        <v>38</v>
      </c>
      <c r="C296" s="17" t="s">
        <v>134</v>
      </c>
      <c r="D296" s="17" t="s">
        <v>250</v>
      </c>
      <c r="E296" s="17" t="s">
        <v>28</v>
      </c>
      <c r="F296" s="18">
        <f>F297</f>
        <v>7353.2</v>
      </c>
      <c r="G296" s="18">
        <f>G297</f>
        <v>0</v>
      </c>
      <c r="H296" s="9">
        <f t="shared" si="23"/>
        <v>7353.2</v>
      </c>
      <c r="I296" s="9">
        <f t="shared" si="24"/>
        <v>0</v>
      </c>
    </row>
    <row r="297" spans="1:9" ht="30" x14ac:dyDescent="0.2">
      <c r="A297" s="16" t="s">
        <v>29</v>
      </c>
      <c r="B297" s="17" t="s">
        <v>38</v>
      </c>
      <c r="C297" s="17" t="s">
        <v>134</v>
      </c>
      <c r="D297" s="17" t="s">
        <v>250</v>
      </c>
      <c r="E297" s="17" t="s">
        <v>30</v>
      </c>
      <c r="F297" s="18">
        <f>[1]вспомогательная!G290</f>
        <v>7353.2</v>
      </c>
      <c r="G297" s="18">
        <f>[1]вспомогательная!H290</f>
        <v>0</v>
      </c>
      <c r="H297" s="9">
        <f t="shared" si="23"/>
        <v>7353.2</v>
      </c>
      <c r="I297" s="9">
        <f t="shared" si="24"/>
        <v>0</v>
      </c>
    </row>
    <row r="298" spans="1:9" ht="30" x14ac:dyDescent="0.2">
      <c r="A298" s="16" t="s">
        <v>251</v>
      </c>
      <c r="B298" s="17" t="s">
        <v>38</v>
      </c>
      <c r="C298" s="17" t="s">
        <v>134</v>
      </c>
      <c r="D298" s="17" t="s">
        <v>252</v>
      </c>
      <c r="E298" s="17"/>
      <c r="F298" s="18">
        <f>F299</f>
        <v>845.6</v>
      </c>
      <c r="G298" s="18">
        <f>G299</f>
        <v>0</v>
      </c>
      <c r="H298" s="9">
        <f t="shared" si="23"/>
        <v>845.6</v>
      </c>
      <c r="I298" s="9">
        <f t="shared" si="24"/>
        <v>0</v>
      </c>
    </row>
    <row r="299" spans="1:9" ht="30" x14ac:dyDescent="0.2">
      <c r="A299" s="16" t="s">
        <v>27</v>
      </c>
      <c r="B299" s="17" t="s">
        <v>38</v>
      </c>
      <c r="C299" s="17" t="s">
        <v>134</v>
      </c>
      <c r="D299" s="17" t="s">
        <v>252</v>
      </c>
      <c r="E299" s="17" t="s">
        <v>28</v>
      </c>
      <c r="F299" s="18">
        <f>F300</f>
        <v>845.6</v>
      </c>
      <c r="G299" s="18">
        <f>G300</f>
        <v>0</v>
      </c>
      <c r="H299" s="9">
        <f t="shared" si="23"/>
        <v>845.6</v>
      </c>
      <c r="I299" s="9">
        <f t="shared" si="24"/>
        <v>0</v>
      </c>
    </row>
    <row r="300" spans="1:9" ht="30" x14ac:dyDescent="0.2">
      <c r="A300" s="16" t="s">
        <v>29</v>
      </c>
      <c r="B300" s="17" t="s">
        <v>38</v>
      </c>
      <c r="C300" s="17" t="s">
        <v>134</v>
      </c>
      <c r="D300" s="17" t="s">
        <v>252</v>
      </c>
      <c r="E300" s="17" t="s">
        <v>30</v>
      </c>
      <c r="F300" s="18">
        <f>[1]вспомогательная!G293</f>
        <v>845.6</v>
      </c>
      <c r="G300" s="18">
        <f>[1]вспомогательная!H293</f>
        <v>0</v>
      </c>
      <c r="H300" s="9">
        <f t="shared" si="23"/>
        <v>845.6</v>
      </c>
      <c r="I300" s="9">
        <f t="shared" si="24"/>
        <v>0</v>
      </c>
    </row>
    <row r="301" spans="1:9" x14ac:dyDescent="0.2">
      <c r="A301" s="10" t="s">
        <v>61</v>
      </c>
      <c r="B301" s="8" t="s">
        <v>38</v>
      </c>
      <c r="C301" s="8" t="s">
        <v>134</v>
      </c>
      <c r="D301" s="8" t="s">
        <v>62</v>
      </c>
      <c r="E301" s="17"/>
      <c r="F301" s="18">
        <f>F302</f>
        <v>3657.7000000000003</v>
      </c>
      <c r="G301" s="18">
        <f>G302</f>
        <v>3657.7000000000003</v>
      </c>
      <c r="H301" s="9">
        <f t="shared" si="23"/>
        <v>0</v>
      </c>
      <c r="I301" s="9">
        <f t="shared" si="24"/>
        <v>100</v>
      </c>
    </row>
    <row r="302" spans="1:9" x14ac:dyDescent="0.2">
      <c r="A302" s="11" t="s">
        <v>121</v>
      </c>
      <c r="B302" s="8" t="s">
        <v>38</v>
      </c>
      <c r="C302" s="8" t="s">
        <v>134</v>
      </c>
      <c r="D302" s="17" t="s">
        <v>122</v>
      </c>
      <c r="E302" s="17"/>
      <c r="F302" s="18">
        <f>F303+F306</f>
        <v>3657.7000000000003</v>
      </c>
      <c r="G302" s="18">
        <f>G303+G306</f>
        <v>3657.7000000000003</v>
      </c>
      <c r="H302" s="9">
        <f t="shared" si="23"/>
        <v>0</v>
      </c>
      <c r="I302" s="9">
        <f t="shared" si="24"/>
        <v>100</v>
      </c>
    </row>
    <row r="303" spans="1:9" ht="60" x14ac:dyDescent="0.2">
      <c r="A303" s="16" t="s">
        <v>253</v>
      </c>
      <c r="B303" s="8" t="s">
        <v>38</v>
      </c>
      <c r="C303" s="8" t="s">
        <v>134</v>
      </c>
      <c r="D303" s="17" t="s">
        <v>254</v>
      </c>
      <c r="E303" s="17"/>
      <c r="F303" s="18">
        <f>F304</f>
        <v>4.4000000000000004</v>
      </c>
      <c r="G303" s="18">
        <f>G304</f>
        <v>4.4000000000000004</v>
      </c>
      <c r="H303" s="9">
        <f t="shared" si="23"/>
        <v>0</v>
      </c>
      <c r="I303" s="9">
        <f t="shared" si="24"/>
        <v>100</v>
      </c>
    </row>
    <row r="304" spans="1:9" ht="30" x14ac:dyDescent="0.2">
      <c r="A304" s="16" t="s">
        <v>107</v>
      </c>
      <c r="B304" s="8" t="s">
        <v>38</v>
      </c>
      <c r="C304" s="8" t="s">
        <v>134</v>
      </c>
      <c r="D304" s="17" t="s">
        <v>254</v>
      </c>
      <c r="E304" s="17" t="s">
        <v>108</v>
      </c>
      <c r="F304" s="18">
        <f>F305</f>
        <v>4.4000000000000004</v>
      </c>
      <c r="G304" s="18">
        <f>G305</f>
        <v>4.4000000000000004</v>
      </c>
      <c r="H304" s="9">
        <f t="shared" si="23"/>
        <v>0</v>
      </c>
      <c r="I304" s="9">
        <f t="shared" si="24"/>
        <v>100</v>
      </c>
    </row>
    <row r="305" spans="1:9" x14ac:dyDescent="0.2">
      <c r="A305" s="16" t="s">
        <v>109</v>
      </c>
      <c r="B305" s="8" t="s">
        <v>38</v>
      </c>
      <c r="C305" s="8" t="s">
        <v>134</v>
      </c>
      <c r="D305" s="17" t="s">
        <v>254</v>
      </c>
      <c r="E305" s="17" t="s">
        <v>110</v>
      </c>
      <c r="F305" s="18">
        <f>[1]вспомогательная!G298</f>
        <v>4.4000000000000004</v>
      </c>
      <c r="G305" s="18">
        <f>[1]вспомогательная!H298</f>
        <v>4.4000000000000004</v>
      </c>
      <c r="H305" s="9">
        <f t="shared" si="23"/>
        <v>0</v>
      </c>
      <c r="I305" s="9">
        <f t="shared" si="24"/>
        <v>100</v>
      </c>
    </row>
    <row r="306" spans="1:9" ht="45" x14ac:dyDescent="0.2">
      <c r="A306" s="16" t="s">
        <v>255</v>
      </c>
      <c r="B306" s="8" t="s">
        <v>38</v>
      </c>
      <c r="C306" s="8" t="s">
        <v>134</v>
      </c>
      <c r="D306" s="17" t="s">
        <v>256</v>
      </c>
      <c r="E306" s="17"/>
      <c r="F306" s="18">
        <f>F307</f>
        <v>3653.3</v>
      </c>
      <c r="G306" s="18">
        <f>G307</f>
        <v>3653.3</v>
      </c>
      <c r="H306" s="9">
        <f t="shared" si="23"/>
        <v>0</v>
      </c>
      <c r="I306" s="9">
        <f t="shared" si="24"/>
        <v>100</v>
      </c>
    </row>
    <row r="307" spans="1:9" ht="30" x14ac:dyDescent="0.2">
      <c r="A307" s="16" t="s">
        <v>107</v>
      </c>
      <c r="B307" s="8" t="s">
        <v>38</v>
      </c>
      <c r="C307" s="8" t="s">
        <v>134</v>
      </c>
      <c r="D307" s="17" t="s">
        <v>256</v>
      </c>
      <c r="E307" s="17" t="s">
        <v>108</v>
      </c>
      <c r="F307" s="18">
        <f>F308</f>
        <v>3653.3</v>
      </c>
      <c r="G307" s="18">
        <f>G308</f>
        <v>3653.3</v>
      </c>
      <c r="H307" s="9">
        <f t="shared" si="23"/>
        <v>0</v>
      </c>
      <c r="I307" s="9">
        <f t="shared" si="24"/>
        <v>100</v>
      </c>
    </row>
    <row r="308" spans="1:9" x14ac:dyDescent="0.2">
      <c r="A308" s="16" t="s">
        <v>109</v>
      </c>
      <c r="B308" s="8" t="s">
        <v>38</v>
      </c>
      <c r="C308" s="8" t="s">
        <v>134</v>
      </c>
      <c r="D308" s="17" t="s">
        <v>256</v>
      </c>
      <c r="E308" s="17" t="s">
        <v>110</v>
      </c>
      <c r="F308" s="18">
        <f>[1]вспомогательная!G301</f>
        <v>3653.3</v>
      </c>
      <c r="G308" s="18">
        <f>[1]вспомогательная!H301</f>
        <v>3653.3</v>
      </c>
      <c r="H308" s="9">
        <f t="shared" si="23"/>
        <v>0</v>
      </c>
      <c r="I308" s="9">
        <f t="shared" si="24"/>
        <v>100</v>
      </c>
    </row>
    <row r="309" spans="1:9" x14ac:dyDescent="0.2">
      <c r="A309" s="11" t="s">
        <v>257</v>
      </c>
      <c r="B309" s="8" t="s">
        <v>38</v>
      </c>
      <c r="C309" s="8" t="s">
        <v>258</v>
      </c>
      <c r="D309" s="8"/>
      <c r="E309" s="8"/>
      <c r="F309" s="9">
        <f>F318+F310</f>
        <v>4371</v>
      </c>
      <c r="G309" s="9">
        <f>G318+G310</f>
        <v>102</v>
      </c>
      <c r="H309" s="9">
        <f t="shared" si="23"/>
        <v>4269</v>
      </c>
      <c r="I309" s="9">
        <f t="shared" si="24"/>
        <v>2.3335621139327385</v>
      </c>
    </row>
    <row r="310" spans="1:9" ht="105" x14ac:dyDescent="0.2">
      <c r="A310" s="7" t="s">
        <v>101</v>
      </c>
      <c r="B310" s="8" t="s">
        <v>38</v>
      </c>
      <c r="C310" s="8" t="s">
        <v>258</v>
      </c>
      <c r="D310" s="8" t="s">
        <v>102</v>
      </c>
      <c r="E310" s="8"/>
      <c r="F310" s="18">
        <f>F311</f>
        <v>2206</v>
      </c>
      <c r="G310" s="18">
        <f>G311</f>
        <v>0</v>
      </c>
      <c r="H310" s="9">
        <f t="shared" si="23"/>
        <v>2206</v>
      </c>
      <c r="I310" s="9">
        <f t="shared" si="24"/>
        <v>0</v>
      </c>
    </row>
    <row r="311" spans="1:9" ht="60" x14ac:dyDescent="0.2">
      <c r="A311" s="10" t="s">
        <v>103</v>
      </c>
      <c r="B311" s="8" t="s">
        <v>38</v>
      </c>
      <c r="C311" s="8" t="s">
        <v>258</v>
      </c>
      <c r="D311" s="8" t="s">
        <v>104</v>
      </c>
      <c r="E311" s="8"/>
      <c r="F311" s="18">
        <f>F312+F315</f>
        <v>2206</v>
      </c>
      <c r="G311" s="18">
        <f>G312+G315</f>
        <v>0</v>
      </c>
      <c r="H311" s="9">
        <f t="shared" si="23"/>
        <v>2206</v>
      </c>
      <c r="I311" s="9">
        <f t="shared" si="24"/>
        <v>0</v>
      </c>
    </row>
    <row r="312" spans="1:9" ht="75" x14ac:dyDescent="0.2">
      <c r="A312" s="16" t="s">
        <v>259</v>
      </c>
      <c r="B312" s="17" t="s">
        <v>38</v>
      </c>
      <c r="C312" s="17" t="s">
        <v>258</v>
      </c>
      <c r="D312" s="17" t="s">
        <v>260</v>
      </c>
      <c r="E312" s="17"/>
      <c r="F312" s="18">
        <f>F313</f>
        <v>1280</v>
      </c>
      <c r="G312" s="18">
        <f>G313</f>
        <v>0</v>
      </c>
      <c r="H312" s="9">
        <f t="shared" si="23"/>
        <v>1280</v>
      </c>
      <c r="I312" s="9">
        <f t="shared" si="24"/>
        <v>0</v>
      </c>
    </row>
    <row r="313" spans="1:9" ht="30" x14ac:dyDescent="0.2">
      <c r="A313" s="16" t="s">
        <v>107</v>
      </c>
      <c r="B313" s="17" t="s">
        <v>38</v>
      </c>
      <c r="C313" s="17" t="s">
        <v>258</v>
      </c>
      <c r="D313" s="17" t="s">
        <v>260</v>
      </c>
      <c r="E313" s="17" t="s">
        <v>108</v>
      </c>
      <c r="F313" s="18">
        <f>F314</f>
        <v>1280</v>
      </c>
      <c r="G313" s="18">
        <f>G314</f>
        <v>0</v>
      </c>
      <c r="H313" s="9">
        <f t="shared" si="23"/>
        <v>1280</v>
      </c>
      <c r="I313" s="9">
        <f t="shared" si="24"/>
        <v>0</v>
      </c>
    </row>
    <row r="314" spans="1:9" x14ac:dyDescent="0.2">
      <c r="A314" s="16" t="s">
        <v>109</v>
      </c>
      <c r="B314" s="17" t="s">
        <v>38</v>
      </c>
      <c r="C314" s="17" t="s">
        <v>258</v>
      </c>
      <c r="D314" s="17" t="s">
        <v>260</v>
      </c>
      <c r="E314" s="17" t="s">
        <v>110</v>
      </c>
      <c r="F314" s="18">
        <f>[1]вспомогательная!G307</f>
        <v>1280</v>
      </c>
      <c r="G314" s="18">
        <f>[1]вспомогательная!H307</f>
        <v>0</v>
      </c>
      <c r="H314" s="9">
        <f t="shared" si="23"/>
        <v>1280</v>
      </c>
      <c r="I314" s="9">
        <f t="shared" si="24"/>
        <v>0</v>
      </c>
    </row>
    <row r="315" spans="1:9" ht="60" x14ac:dyDescent="0.2">
      <c r="A315" s="16" t="s">
        <v>261</v>
      </c>
      <c r="B315" s="17" t="s">
        <v>38</v>
      </c>
      <c r="C315" s="17" t="s">
        <v>258</v>
      </c>
      <c r="D315" s="17" t="s">
        <v>262</v>
      </c>
      <c r="E315" s="17"/>
      <c r="F315" s="18">
        <f>F316</f>
        <v>926</v>
      </c>
      <c r="G315" s="18">
        <f>G316</f>
        <v>0</v>
      </c>
      <c r="H315" s="9">
        <f t="shared" si="23"/>
        <v>926</v>
      </c>
      <c r="I315" s="9">
        <f t="shared" si="24"/>
        <v>0</v>
      </c>
    </row>
    <row r="316" spans="1:9" ht="30" x14ac:dyDescent="0.2">
      <c r="A316" s="16" t="s">
        <v>107</v>
      </c>
      <c r="B316" s="17" t="s">
        <v>38</v>
      </c>
      <c r="C316" s="17" t="s">
        <v>258</v>
      </c>
      <c r="D316" s="17" t="s">
        <v>262</v>
      </c>
      <c r="E316" s="17" t="s">
        <v>108</v>
      </c>
      <c r="F316" s="18">
        <f>F317</f>
        <v>926</v>
      </c>
      <c r="G316" s="18">
        <f>G317</f>
        <v>0</v>
      </c>
      <c r="H316" s="9">
        <f t="shared" si="23"/>
        <v>926</v>
      </c>
      <c r="I316" s="9">
        <f t="shared" si="24"/>
        <v>0</v>
      </c>
    </row>
    <row r="317" spans="1:9" x14ac:dyDescent="0.2">
      <c r="A317" s="16" t="s">
        <v>109</v>
      </c>
      <c r="B317" s="17" t="s">
        <v>38</v>
      </c>
      <c r="C317" s="17" t="s">
        <v>258</v>
      </c>
      <c r="D317" s="17" t="s">
        <v>262</v>
      </c>
      <c r="E317" s="17" t="s">
        <v>110</v>
      </c>
      <c r="F317" s="18">
        <f>[1]вспомогательная!G310</f>
        <v>926</v>
      </c>
      <c r="G317" s="18">
        <f>[1]вспомогательная!H310</f>
        <v>0</v>
      </c>
      <c r="H317" s="9">
        <f t="shared" si="23"/>
        <v>926</v>
      </c>
      <c r="I317" s="9">
        <f t="shared" si="24"/>
        <v>0</v>
      </c>
    </row>
    <row r="318" spans="1:9" ht="75" x14ac:dyDescent="0.2">
      <c r="A318" s="11" t="s">
        <v>263</v>
      </c>
      <c r="B318" s="8" t="s">
        <v>38</v>
      </c>
      <c r="C318" s="8" t="s">
        <v>258</v>
      </c>
      <c r="D318" s="8" t="s">
        <v>264</v>
      </c>
      <c r="E318" s="8"/>
      <c r="F318" s="9">
        <f>F319+F323+F327+F331</f>
        <v>2165</v>
      </c>
      <c r="G318" s="9">
        <f>G319+G323+G327+G331</f>
        <v>102</v>
      </c>
      <c r="H318" s="9">
        <f t="shared" si="23"/>
        <v>2063</v>
      </c>
      <c r="I318" s="9">
        <f t="shared" si="24"/>
        <v>4.7113163972286376</v>
      </c>
    </row>
    <row r="319" spans="1:9" ht="45" x14ac:dyDescent="0.2">
      <c r="A319" s="10" t="s">
        <v>265</v>
      </c>
      <c r="B319" s="8" t="s">
        <v>38</v>
      </c>
      <c r="C319" s="8" t="s">
        <v>258</v>
      </c>
      <c r="D319" s="8" t="s">
        <v>266</v>
      </c>
      <c r="E319" s="8"/>
      <c r="F319" s="9">
        <f t="shared" ref="F319:G321" si="25">F320</f>
        <v>500</v>
      </c>
      <c r="G319" s="9">
        <f t="shared" si="25"/>
        <v>27.1</v>
      </c>
      <c r="H319" s="9">
        <f t="shared" si="23"/>
        <v>472.9</v>
      </c>
      <c r="I319" s="9">
        <f t="shared" si="24"/>
        <v>5.4200000000000008</v>
      </c>
    </row>
    <row r="320" spans="1:9" ht="30" x14ac:dyDescent="0.2">
      <c r="A320" s="22" t="s">
        <v>267</v>
      </c>
      <c r="B320" s="8" t="s">
        <v>38</v>
      </c>
      <c r="C320" s="8" t="s">
        <v>258</v>
      </c>
      <c r="D320" s="8" t="s">
        <v>268</v>
      </c>
      <c r="E320" s="8"/>
      <c r="F320" s="9">
        <f t="shared" si="25"/>
        <v>500</v>
      </c>
      <c r="G320" s="9">
        <f t="shared" si="25"/>
        <v>27.1</v>
      </c>
      <c r="H320" s="9">
        <f t="shared" si="23"/>
        <v>472.9</v>
      </c>
      <c r="I320" s="9">
        <f t="shared" si="24"/>
        <v>5.4200000000000008</v>
      </c>
    </row>
    <row r="321" spans="1:9" ht="30" x14ac:dyDescent="0.2">
      <c r="A321" s="10" t="s">
        <v>27</v>
      </c>
      <c r="B321" s="8" t="s">
        <v>38</v>
      </c>
      <c r="C321" s="8" t="s">
        <v>258</v>
      </c>
      <c r="D321" s="8" t="s">
        <v>268</v>
      </c>
      <c r="E321" s="8" t="s">
        <v>28</v>
      </c>
      <c r="F321" s="9">
        <f t="shared" si="25"/>
        <v>500</v>
      </c>
      <c r="G321" s="9">
        <f t="shared" si="25"/>
        <v>27.1</v>
      </c>
      <c r="H321" s="9">
        <f t="shared" si="23"/>
        <v>472.9</v>
      </c>
      <c r="I321" s="9">
        <f t="shared" si="24"/>
        <v>5.4200000000000008</v>
      </c>
    </row>
    <row r="322" spans="1:9" ht="30" x14ac:dyDescent="0.2">
      <c r="A322" s="10" t="s">
        <v>29</v>
      </c>
      <c r="B322" s="8" t="s">
        <v>38</v>
      </c>
      <c r="C322" s="8" t="s">
        <v>258</v>
      </c>
      <c r="D322" s="8" t="s">
        <v>268</v>
      </c>
      <c r="E322" s="8" t="s">
        <v>30</v>
      </c>
      <c r="F322" s="9">
        <f>[1]вспомогательная!G315</f>
        <v>500</v>
      </c>
      <c r="G322" s="9">
        <f>[1]вспомогательная!H315</f>
        <v>27.1</v>
      </c>
      <c r="H322" s="9">
        <f t="shared" si="23"/>
        <v>472.9</v>
      </c>
      <c r="I322" s="9">
        <f t="shared" si="24"/>
        <v>5.4200000000000008</v>
      </c>
    </row>
    <row r="323" spans="1:9" ht="45" x14ac:dyDescent="0.2">
      <c r="A323" s="10" t="s">
        <v>269</v>
      </c>
      <c r="B323" s="8" t="s">
        <v>38</v>
      </c>
      <c r="C323" s="8" t="s">
        <v>258</v>
      </c>
      <c r="D323" s="8" t="s">
        <v>270</v>
      </c>
      <c r="E323" s="8"/>
      <c r="F323" s="9">
        <f t="shared" ref="F323:G325" si="26">F324</f>
        <v>725</v>
      </c>
      <c r="G323" s="9">
        <f t="shared" si="26"/>
        <v>74.900000000000006</v>
      </c>
      <c r="H323" s="9">
        <f t="shared" si="23"/>
        <v>650.1</v>
      </c>
      <c r="I323" s="9">
        <f t="shared" si="24"/>
        <v>10.331034482758621</v>
      </c>
    </row>
    <row r="324" spans="1:9" ht="45" x14ac:dyDescent="0.2">
      <c r="A324" s="10" t="s">
        <v>271</v>
      </c>
      <c r="B324" s="8" t="s">
        <v>38</v>
      </c>
      <c r="C324" s="8" t="s">
        <v>258</v>
      </c>
      <c r="D324" s="8" t="s">
        <v>272</v>
      </c>
      <c r="E324" s="8"/>
      <c r="F324" s="9">
        <f t="shared" si="26"/>
        <v>725</v>
      </c>
      <c r="G324" s="9">
        <f t="shared" si="26"/>
        <v>74.900000000000006</v>
      </c>
      <c r="H324" s="9">
        <f t="shared" si="23"/>
        <v>650.1</v>
      </c>
      <c r="I324" s="9">
        <f t="shared" si="24"/>
        <v>10.331034482758621</v>
      </c>
    </row>
    <row r="325" spans="1:9" ht="30" x14ac:dyDescent="0.2">
      <c r="A325" s="10" t="s">
        <v>27</v>
      </c>
      <c r="B325" s="8" t="s">
        <v>38</v>
      </c>
      <c r="C325" s="8" t="s">
        <v>258</v>
      </c>
      <c r="D325" s="8" t="s">
        <v>272</v>
      </c>
      <c r="E325" s="8" t="s">
        <v>28</v>
      </c>
      <c r="F325" s="9">
        <f t="shared" si="26"/>
        <v>725</v>
      </c>
      <c r="G325" s="9">
        <f t="shared" si="26"/>
        <v>74.900000000000006</v>
      </c>
      <c r="H325" s="9">
        <f t="shared" si="23"/>
        <v>650.1</v>
      </c>
      <c r="I325" s="9">
        <f t="shared" si="24"/>
        <v>10.331034482758621</v>
      </c>
    </row>
    <row r="326" spans="1:9" ht="30" x14ac:dyDescent="0.2">
      <c r="A326" s="10" t="s">
        <v>29</v>
      </c>
      <c r="B326" s="8" t="s">
        <v>38</v>
      </c>
      <c r="C326" s="8" t="s">
        <v>258</v>
      </c>
      <c r="D326" s="8" t="s">
        <v>272</v>
      </c>
      <c r="E326" s="8" t="s">
        <v>30</v>
      </c>
      <c r="F326" s="9">
        <f>[1]вспомогательная!G319+[1]вспомогательная!G609</f>
        <v>725</v>
      </c>
      <c r="G326" s="9">
        <f>[1]вспомогательная!H319+[1]вспомогательная!H609</f>
        <v>74.900000000000006</v>
      </c>
      <c r="H326" s="9">
        <f t="shared" si="23"/>
        <v>650.1</v>
      </c>
      <c r="I326" s="9">
        <f t="shared" si="24"/>
        <v>10.331034482758621</v>
      </c>
    </row>
    <row r="327" spans="1:9" ht="60" x14ac:dyDescent="0.2">
      <c r="A327" s="10" t="s">
        <v>273</v>
      </c>
      <c r="B327" s="8" t="s">
        <v>38</v>
      </c>
      <c r="C327" s="8" t="s">
        <v>258</v>
      </c>
      <c r="D327" s="8" t="s">
        <v>274</v>
      </c>
      <c r="E327" s="8"/>
      <c r="F327" s="9">
        <f t="shared" ref="F327:G329" si="27">F328</f>
        <v>640</v>
      </c>
      <c r="G327" s="9">
        <f t="shared" si="27"/>
        <v>0</v>
      </c>
      <c r="H327" s="9">
        <f t="shared" ref="H327:H390" si="28">F327-G327</f>
        <v>640</v>
      </c>
      <c r="I327" s="9">
        <f t="shared" ref="I327:I390" si="29">G327/F327*100</f>
        <v>0</v>
      </c>
    </row>
    <row r="328" spans="1:9" ht="30" x14ac:dyDescent="0.2">
      <c r="A328" s="22" t="s">
        <v>275</v>
      </c>
      <c r="B328" s="8" t="s">
        <v>38</v>
      </c>
      <c r="C328" s="8" t="s">
        <v>258</v>
      </c>
      <c r="D328" s="8" t="s">
        <v>276</v>
      </c>
      <c r="E328" s="8"/>
      <c r="F328" s="9">
        <f t="shared" si="27"/>
        <v>640</v>
      </c>
      <c r="G328" s="9">
        <f t="shared" si="27"/>
        <v>0</v>
      </c>
      <c r="H328" s="9">
        <f t="shared" si="28"/>
        <v>640</v>
      </c>
      <c r="I328" s="9">
        <f t="shared" si="29"/>
        <v>0</v>
      </c>
    </row>
    <row r="329" spans="1:9" ht="30" x14ac:dyDescent="0.2">
      <c r="A329" s="10" t="s">
        <v>27</v>
      </c>
      <c r="B329" s="8" t="s">
        <v>38</v>
      </c>
      <c r="C329" s="8" t="s">
        <v>258</v>
      </c>
      <c r="D329" s="8" t="s">
        <v>276</v>
      </c>
      <c r="E329" s="8" t="s">
        <v>28</v>
      </c>
      <c r="F329" s="9">
        <f t="shared" si="27"/>
        <v>640</v>
      </c>
      <c r="G329" s="9">
        <f t="shared" si="27"/>
        <v>0</v>
      </c>
      <c r="H329" s="9">
        <f t="shared" si="28"/>
        <v>640</v>
      </c>
      <c r="I329" s="9">
        <f t="shared" si="29"/>
        <v>0</v>
      </c>
    </row>
    <row r="330" spans="1:9" ht="30" x14ac:dyDescent="0.2">
      <c r="A330" s="10" t="s">
        <v>29</v>
      </c>
      <c r="B330" s="8" t="s">
        <v>38</v>
      </c>
      <c r="C330" s="8" t="s">
        <v>258</v>
      </c>
      <c r="D330" s="8" t="s">
        <v>276</v>
      </c>
      <c r="E330" s="8" t="s">
        <v>30</v>
      </c>
      <c r="F330" s="9">
        <f>[1]вспомогательная!G323</f>
        <v>640</v>
      </c>
      <c r="G330" s="9">
        <f>[1]вспомогательная!H323</f>
        <v>0</v>
      </c>
      <c r="H330" s="9">
        <f t="shared" si="28"/>
        <v>640</v>
      </c>
      <c r="I330" s="9">
        <f t="shared" si="29"/>
        <v>0</v>
      </c>
    </row>
    <row r="331" spans="1:9" ht="45" x14ac:dyDescent="0.2">
      <c r="A331" s="10" t="s">
        <v>277</v>
      </c>
      <c r="B331" s="8" t="s">
        <v>38</v>
      </c>
      <c r="C331" s="8" t="s">
        <v>258</v>
      </c>
      <c r="D331" s="8" t="s">
        <v>278</v>
      </c>
      <c r="E331" s="8"/>
      <c r="F331" s="9">
        <f t="shared" ref="F331:G333" si="30">F332</f>
        <v>300</v>
      </c>
      <c r="G331" s="9">
        <f t="shared" si="30"/>
        <v>0</v>
      </c>
      <c r="H331" s="9">
        <f t="shared" si="28"/>
        <v>300</v>
      </c>
      <c r="I331" s="9">
        <f t="shared" si="29"/>
        <v>0</v>
      </c>
    </row>
    <row r="332" spans="1:9" ht="60" x14ac:dyDescent="0.2">
      <c r="A332" s="22" t="s">
        <v>279</v>
      </c>
      <c r="B332" s="8" t="s">
        <v>38</v>
      </c>
      <c r="C332" s="8" t="s">
        <v>258</v>
      </c>
      <c r="D332" s="8" t="s">
        <v>280</v>
      </c>
      <c r="E332" s="8"/>
      <c r="F332" s="9">
        <f t="shared" si="30"/>
        <v>300</v>
      </c>
      <c r="G332" s="9">
        <f t="shared" si="30"/>
        <v>0</v>
      </c>
      <c r="H332" s="9">
        <f t="shared" si="28"/>
        <v>300</v>
      </c>
      <c r="I332" s="9">
        <f t="shared" si="29"/>
        <v>0</v>
      </c>
    </row>
    <row r="333" spans="1:9" ht="30" x14ac:dyDescent="0.2">
      <c r="A333" s="10" t="s">
        <v>27</v>
      </c>
      <c r="B333" s="8" t="s">
        <v>38</v>
      </c>
      <c r="C333" s="8" t="s">
        <v>258</v>
      </c>
      <c r="D333" s="8" t="s">
        <v>280</v>
      </c>
      <c r="E333" s="8" t="s">
        <v>28</v>
      </c>
      <c r="F333" s="9">
        <f t="shared" si="30"/>
        <v>300</v>
      </c>
      <c r="G333" s="9">
        <f t="shared" si="30"/>
        <v>0</v>
      </c>
      <c r="H333" s="9">
        <f t="shared" si="28"/>
        <v>300</v>
      </c>
      <c r="I333" s="9">
        <f t="shared" si="29"/>
        <v>0</v>
      </c>
    </row>
    <row r="334" spans="1:9" ht="30" x14ac:dyDescent="0.2">
      <c r="A334" s="10" t="s">
        <v>29</v>
      </c>
      <c r="B334" s="8" t="s">
        <v>38</v>
      </c>
      <c r="C334" s="8" t="s">
        <v>258</v>
      </c>
      <c r="D334" s="8" t="s">
        <v>280</v>
      </c>
      <c r="E334" s="8" t="s">
        <v>30</v>
      </c>
      <c r="F334" s="9">
        <f>[1]вспомогательная!G327</f>
        <v>300</v>
      </c>
      <c r="G334" s="9">
        <f>[1]вспомогательная!H327</f>
        <v>0</v>
      </c>
      <c r="H334" s="9">
        <f t="shared" si="28"/>
        <v>300</v>
      </c>
      <c r="I334" s="9">
        <f t="shared" si="29"/>
        <v>0</v>
      </c>
    </row>
    <row r="335" spans="1:9" x14ac:dyDescent="0.2">
      <c r="A335" s="7" t="s">
        <v>281</v>
      </c>
      <c r="B335" s="8" t="s">
        <v>38</v>
      </c>
      <c r="C335" s="8" t="s">
        <v>282</v>
      </c>
      <c r="D335" s="8"/>
      <c r="E335" s="8"/>
      <c r="F335" s="9">
        <f>F336+F375+F365+F370</f>
        <v>27835.7</v>
      </c>
      <c r="G335" s="9">
        <f>G336+G375+G365+G370</f>
        <v>2750.7000000000003</v>
      </c>
      <c r="H335" s="9">
        <f t="shared" si="28"/>
        <v>25085</v>
      </c>
      <c r="I335" s="9">
        <f t="shared" si="29"/>
        <v>9.8819142324425115</v>
      </c>
    </row>
    <row r="336" spans="1:9" ht="30" x14ac:dyDescent="0.2">
      <c r="A336" s="7" t="s">
        <v>283</v>
      </c>
      <c r="B336" s="8" t="s">
        <v>38</v>
      </c>
      <c r="C336" s="8" t="s">
        <v>282</v>
      </c>
      <c r="D336" s="8" t="s">
        <v>284</v>
      </c>
      <c r="E336" s="8"/>
      <c r="F336" s="9">
        <f>F337+F356+F348</f>
        <v>25976.400000000001</v>
      </c>
      <c r="G336" s="9">
        <f>G337+G356+G348</f>
        <v>2728.2000000000003</v>
      </c>
      <c r="H336" s="9">
        <f t="shared" si="28"/>
        <v>23248.2</v>
      </c>
      <c r="I336" s="9">
        <f t="shared" si="29"/>
        <v>10.502610061440384</v>
      </c>
    </row>
    <row r="337" spans="1:9" ht="30" x14ac:dyDescent="0.2">
      <c r="A337" s="7" t="s">
        <v>285</v>
      </c>
      <c r="B337" s="8" t="s">
        <v>38</v>
      </c>
      <c r="C337" s="8" t="s">
        <v>282</v>
      </c>
      <c r="D337" s="8" t="s">
        <v>286</v>
      </c>
      <c r="E337" s="8"/>
      <c r="F337" s="9">
        <f>F338</f>
        <v>2550</v>
      </c>
      <c r="G337" s="9">
        <f>G338</f>
        <v>0</v>
      </c>
      <c r="H337" s="9">
        <f t="shared" si="28"/>
        <v>2550</v>
      </c>
      <c r="I337" s="9">
        <f t="shared" si="29"/>
        <v>0</v>
      </c>
    </row>
    <row r="338" spans="1:9" ht="30" x14ac:dyDescent="0.2">
      <c r="A338" s="7" t="s">
        <v>287</v>
      </c>
      <c r="B338" s="8" t="s">
        <v>38</v>
      </c>
      <c r="C338" s="8" t="s">
        <v>282</v>
      </c>
      <c r="D338" s="8" t="s">
        <v>288</v>
      </c>
      <c r="E338" s="8"/>
      <c r="F338" s="9">
        <f>F345+F342+F339</f>
        <v>2550</v>
      </c>
      <c r="G338" s="9">
        <f>G345+G342+G339</f>
        <v>0</v>
      </c>
      <c r="H338" s="9">
        <f t="shared" si="28"/>
        <v>2550</v>
      </c>
      <c r="I338" s="9">
        <f t="shared" si="29"/>
        <v>0</v>
      </c>
    </row>
    <row r="339" spans="1:9" ht="165" x14ac:dyDescent="0.2">
      <c r="A339" s="10" t="s">
        <v>289</v>
      </c>
      <c r="B339" s="8" t="s">
        <v>38</v>
      </c>
      <c r="C339" s="8" t="s">
        <v>282</v>
      </c>
      <c r="D339" s="8" t="s">
        <v>290</v>
      </c>
      <c r="E339" s="8"/>
      <c r="F339" s="9">
        <f>F340</f>
        <v>350</v>
      </c>
      <c r="G339" s="9">
        <f>G340</f>
        <v>0</v>
      </c>
      <c r="H339" s="9">
        <f t="shared" si="28"/>
        <v>350</v>
      </c>
      <c r="I339" s="9">
        <f t="shared" si="29"/>
        <v>0</v>
      </c>
    </row>
    <row r="340" spans="1:9" x14ac:dyDescent="0.2">
      <c r="A340" s="10" t="s">
        <v>31</v>
      </c>
      <c r="B340" s="8" t="s">
        <v>38</v>
      </c>
      <c r="C340" s="8" t="s">
        <v>282</v>
      </c>
      <c r="D340" s="8" t="s">
        <v>290</v>
      </c>
      <c r="E340" s="8" t="s">
        <v>32</v>
      </c>
      <c r="F340" s="9">
        <f>F341</f>
        <v>350</v>
      </c>
      <c r="G340" s="9">
        <f>G341</f>
        <v>0</v>
      </c>
      <c r="H340" s="9">
        <f t="shared" si="28"/>
        <v>350</v>
      </c>
      <c r="I340" s="9">
        <f t="shared" si="29"/>
        <v>0</v>
      </c>
    </row>
    <row r="341" spans="1:9" ht="45" x14ac:dyDescent="0.2">
      <c r="A341" s="10" t="s">
        <v>291</v>
      </c>
      <c r="B341" s="8" t="s">
        <v>38</v>
      </c>
      <c r="C341" s="8" t="s">
        <v>282</v>
      </c>
      <c r="D341" s="8" t="s">
        <v>290</v>
      </c>
      <c r="E341" s="8" t="s">
        <v>292</v>
      </c>
      <c r="F341" s="9">
        <f>[1]вспомогательная!G334</f>
        <v>350</v>
      </c>
      <c r="G341" s="9">
        <f>[1]вспомогательная!H334</f>
        <v>0</v>
      </c>
      <c r="H341" s="9">
        <f t="shared" si="28"/>
        <v>350</v>
      </c>
      <c r="I341" s="9">
        <f t="shared" si="29"/>
        <v>0</v>
      </c>
    </row>
    <row r="342" spans="1:9" ht="30" x14ac:dyDescent="0.2">
      <c r="A342" s="10" t="s">
        <v>293</v>
      </c>
      <c r="B342" s="8" t="s">
        <v>38</v>
      </c>
      <c r="C342" s="8" t="s">
        <v>282</v>
      </c>
      <c r="D342" s="8" t="s">
        <v>294</v>
      </c>
      <c r="E342" s="8"/>
      <c r="F342" s="9">
        <f>F343</f>
        <v>300</v>
      </c>
      <c r="G342" s="9">
        <f>G343</f>
        <v>0</v>
      </c>
      <c r="H342" s="9">
        <f t="shared" si="28"/>
        <v>300</v>
      </c>
      <c r="I342" s="9">
        <f t="shared" si="29"/>
        <v>0</v>
      </c>
    </row>
    <row r="343" spans="1:9" x14ac:dyDescent="0.2">
      <c r="A343" s="10" t="s">
        <v>31</v>
      </c>
      <c r="B343" s="8" t="s">
        <v>38</v>
      </c>
      <c r="C343" s="8" t="s">
        <v>282</v>
      </c>
      <c r="D343" s="8" t="s">
        <v>294</v>
      </c>
      <c r="E343" s="8" t="s">
        <v>32</v>
      </c>
      <c r="F343" s="9">
        <f>F344</f>
        <v>300</v>
      </c>
      <c r="G343" s="9">
        <f>G344</f>
        <v>0</v>
      </c>
      <c r="H343" s="9">
        <f t="shared" si="28"/>
        <v>300</v>
      </c>
      <c r="I343" s="9">
        <f t="shared" si="29"/>
        <v>0</v>
      </c>
    </row>
    <row r="344" spans="1:9" ht="45" x14ac:dyDescent="0.2">
      <c r="A344" s="10" t="s">
        <v>291</v>
      </c>
      <c r="B344" s="8" t="s">
        <v>38</v>
      </c>
      <c r="C344" s="8" t="s">
        <v>282</v>
      </c>
      <c r="D344" s="8" t="s">
        <v>294</v>
      </c>
      <c r="E344" s="8" t="s">
        <v>292</v>
      </c>
      <c r="F344" s="9">
        <f>[1]вспомогательная!G337</f>
        <v>300</v>
      </c>
      <c r="G344" s="9">
        <f>[1]вспомогательная!H337</f>
        <v>0</v>
      </c>
      <c r="H344" s="9">
        <f t="shared" si="28"/>
        <v>300</v>
      </c>
      <c r="I344" s="9">
        <f t="shared" si="29"/>
        <v>0</v>
      </c>
    </row>
    <row r="345" spans="1:9" ht="45" x14ac:dyDescent="0.2">
      <c r="A345" s="10" t="s">
        <v>295</v>
      </c>
      <c r="B345" s="8" t="s">
        <v>38</v>
      </c>
      <c r="C345" s="8" t="s">
        <v>282</v>
      </c>
      <c r="D345" s="8" t="s">
        <v>296</v>
      </c>
      <c r="E345" s="8"/>
      <c r="F345" s="9">
        <f>F346</f>
        <v>1900</v>
      </c>
      <c r="G345" s="9">
        <f>G346</f>
        <v>0</v>
      </c>
      <c r="H345" s="9">
        <f t="shared" si="28"/>
        <v>1900</v>
      </c>
      <c r="I345" s="9">
        <f t="shared" si="29"/>
        <v>0</v>
      </c>
    </row>
    <row r="346" spans="1:9" x14ac:dyDescent="0.2">
      <c r="A346" s="10" t="s">
        <v>31</v>
      </c>
      <c r="B346" s="8" t="s">
        <v>38</v>
      </c>
      <c r="C346" s="8" t="s">
        <v>282</v>
      </c>
      <c r="D346" s="8" t="s">
        <v>296</v>
      </c>
      <c r="E346" s="8" t="s">
        <v>32</v>
      </c>
      <c r="F346" s="9">
        <f>F347</f>
        <v>1900</v>
      </c>
      <c r="G346" s="9">
        <f>G347</f>
        <v>0</v>
      </c>
      <c r="H346" s="9">
        <f t="shared" si="28"/>
        <v>1900</v>
      </c>
      <c r="I346" s="9">
        <f t="shared" si="29"/>
        <v>0</v>
      </c>
    </row>
    <row r="347" spans="1:9" ht="45" x14ac:dyDescent="0.2">
      <c r="A347" s="10" t="s">
        <v>291</v>
      </c>
      <c r="B347" s="8" t="s">
        <v>38</v>
      </c>
      <c r="C347" s="8" t="s">
        <v>282</v>
      </c>
      <c r="D347" s="8" t="s">
        <v>296</v>
      </c>
      <c r="E347" s="8" t="s">
        <v>292</v>
      </c>
      <c r="F347" s="9">
        <f>[1]вспомогательная!G340</f>
        <v>1900</v>
      </c>
      <c r="G347" s="9">
        <f>[1]вспомогательная!H340</f>
        <v>0</v>
      </c>
      <c r="H347" s="9">
        <f t="shared" si="28"/>
        <v>1900</v>
      </c>
      <c r="I347" s="9">
        <f t="shared" si="29"/>
        <v>0</v>
      </c>
    </row>
    <row r="348" spans="1:9" ht="30" x14ac:dyDescent="0.2">
      <c r="A348" s="16" t="s">
        <v>297</v>
      </c>
      <c r="B348" s="17" t="s">
        <v>38</v>
      </c>
      <c r="C348" s="17" t="s">
        <v>282</v>
      </c>
      <c r="D348" s="17" t="s">
        <v>298</v>
      </c>
      <c r="E348" s="17"/>
      <c r="F348" s="18">
        <f>F349</f>
        <v>5926.4000000000005</v>
      </c>
      <c r="G348" s="18">
        <f>G349</f>
        <v>0</v>
      </c>
      <c r="H348" s="9">
        <f t="shared" si="28"/>
        <v>5926.4000000000005</v>
      </c>
      <c r="I348" s="9">
        <f t="shared" si="29"/>
        <v>0</v>
      </c>
    </row>
    <row r="349" spans="1:9" ht="30" x14ac:dyDescent="0.2">
      <c r="A349" s="23" t="s">
        <v>299</v>
      </c>
      <c r="B349" s="17" t="s">
        <v>38</v>
      </c>
      <c r="C349" s="17" t="s">
        <v>282</v>
      </c>
      <c r="D349" s="17" t="s">
        <v>300</v>
      </c>
      <c r="E349" s="17"/>
      <c r="F349" s="18">
        <f>F350+F353</f>
        <v>5926.4000000000005</v>
      </c>
      <c r="G349" s="18">
        <f>G350+G353</f>
        <v>0</v>
      </c>
      <c r="H349" s="9">
        <f t="shared" si="28"/>
        <v>5926.4000000000005</v>
      </c>
      <c r="I349" s="9">
        <f t="shared" si="29"/>
        <v>0</v>
      </c>
    </row>
    <row r="350" spans="1:9" ht="90" x14ac:dyDescent="0.2">
      <c r="A350" s="16" t="s">
        <v>249</v>
      </c>
      <c r="B350" s="17" t="s">
        <v>38</v>
      </c>
      <c r="C350" s="17" t="s">
        <v>282</v>
      </c>
      <c r="D350" s="17" t="s">
        <v>301</v>
      </c>
      <c r="E350" s="17"/>
      <c r="F350" s="18">
        <f>F351</f>
        <v>5315.1</v>
      </c>
      <c r="G350" s="18">
        <f>G351</f>
        <v>0</v>
      </c>
      <c r="H350" s="9">
        <f t="shared" si="28"/>
        <v>5315.1</v>
      </c>
      <c r="I350" s="9">
        <f t="shared" si="29"/>
        <v>0</v>
      </c>
    </row>
    <row r="351" spans="1:9" x14ac:dyDescent="0.2">
      <c r="A351" s="16" t="s">
        <v>31</v>
      </c>
      <c r="B351" s="17" t="s">
        <v>38</v>
      </c>
      <c r="C351" s="17" t="s">
        <v>282</v>
      </c>
      <c r="D351" s="17" t="s">
        <v>301</v>
      </c>
      <c r="E351" s="17" t="s">
        <v>32</v>
      </c>
      <c r="F351" s="18">
        <f>F352</f>
        <v>5315.1</v>
      </c>
      <c r="G351" s="18">
        <f>G352</f>
        <v>0</v>
      </c>
      <c r="H351" s="9">
        <f t="shared" si="28"/>
        <v>5315.1</v>
      </c>
      <c r="I351" s="9">
        <f t="shared" si="29"/>
        <v>0</v>
      </c>
    </row>
    <row r="352" spans="1:9" ht="45" x14ac:dyDescent="0.2">
      <c r="A352" s="16" t="s">
        <v>291</v>
      </c>
      <c r="B352" s="17" t="s">
        <v>38</v>
      </c>
      <c r="C352" s="17" t="s">
        <v>282</v>
      </c>
      <c r="D352" s="17" t="s">
        <v>301</v>
      </c>
      <c r="E352" s="17" t="s">
        <v>292</v>
      </c>
      <c r="F352" s="18">
        <f>[1]вспомогательная!G345</f>
        <v>5315.1</v>
      </c>
      <c r="G352" s="18">
        <f>[1]вспомогательная!H345</f>
        <v>0</v>
      </c>
      <c r="H352" s="9">
        <f t="shared" si="28"/>
        <v>5315.1</v>
      </c>
      <c r="I352" s="9">
        <f t="shared" si="29"/>
        <v>0</v>
      </c>
    </row>
    <row r="353" spans="1:9" ht="45" x14ac:dyDescent="0.2">
      <c r="A353" s="16" t="s">
        <v>302</v>
      </c>
      <c r="B353" s="17" t="s">
        <v>38</v>
      </c>
      <c r="C353" s="17" t="s">
        <v>282</v>
      </c>
      <c r="D353" s="17" t="s">
        <v>303</v>
      </c>
      <c r="E353" s="17"/>
      <c r="F353" s="18">
        <f>F354</f>
        <v>611.29999999999995</v>
      </c>
      <c r="G353" s="18">
        <f>G354</f>
        <v>0</v>
      </c>
      <c r="H353" s="9">
        <f t="shared" si="28"/>
        <v>611.29999999999995</v>
      </c>
      <c r="I353" s="9">
        <f t="shared" si="29"/>
        <v>0</v>
      </c>
    </row>
    <row r="354" spans="1:9" x14ac:dyDescent="0.2">
      <c r="A354" s="16" t="s">
        <v>31</v>
      </c>
      <c r="B354" s="17" t="s">
        <v>38</v>
      </c>
      <c r="C354" s="17" t="s">
        <v>282</v>
      </c>
      <c r="D354" s="17" t="s">
        <v>303</v>
      </c>
      <c r="E354" s="17" t="s">
        <v>32</v>
      </c>
      <c r="F354" s="18">
        <f>F355</f>
        <v>611.29999999999995</v>
      </c>
      <c r="G354" s="18">
        <f>G355</f>
        <v>0</v>
      </c>
      <c r="H354" s="9">
        <f t="shared" si="28"/>
        <v>611.29999999999995</v>
      </c>
      <c r="I354" s="9">
        <f t="shared" si="29"/>
        <v>0</v>
      </c>
    </row>
    <row r="355" spans="1:9" ht="45" x14ac:dyDescent="0.2">
      <c r="A355" s="16" t="s">
        <v>291</v>
      </c>
      <c r="B355" s="17" t="s">
        <v>38</v>
      </c>
      <c r="C355" s="17" t="s">
        <v>282</v>
      </c>
      <c r="D355" s="17" t="s">
        <v>303</v>
      </c>
      <c r="E355" s="17" t="s">
        <v>292</v>
      </c>
      <c r="F355" s="18">
        <f>[1]вспомогательная!G348</f>
        <v>611.29999999999995</v>
      </c>
      <c r="G355" s="18">
        <f>[1]вспомогательная!H348</f>
        <v>0</v>
      </c>
      <c r="H355" s="9">
        <f t="shared" si="28"/>
        <v>611.29999999999995</v>
      </c>
      <c r="I355" s="9">
        <f t="shared" si="29"/>
        <v>0</v>
      </c>
    </row>
    <row r="356" spans="1:9" x14ac:dyDescent="0.2">
      <c r="A356" s="7" t="s">
        <v>304</v>
      </c>
      <c r="B356" s="8" t="s">
        <v>38</v>
      </c>
      <c r="C356" s="8" t="s">
        <v>282</v>
      </c>
      <c r="D356" s="8" t="s">
        <v>305</v>
      </c>
      <c r="E356" s="8"/>
      <c r="F356" s="9">
        <f>F357</f>
        <v>17500</v>
      </c>
      <c r="G356" s="9">
        <f>G357</f>
        <v>2728.2000000000003</v>
      </c>
      <c r="H356" s="9">
        <f t="shared" si="28"/>
        <v>14771.8</v>
      </c>
      <c r="I356" s="9">
        <f t="shared" si="29"/>
        <v>15.589714285714287</v>
      </c>
    </row>
    <row r="357" spans="1:9" ht="30" x14ac:dyDescent="0.2">
      <c r="A357" s="7" t="s">
        <v>306</v>
      </c>
      <c r="B357" s="8" t="s">
        <v>38</v>
      </c>
      <c r="C357" s="8" t="s">
        <v>282</v>
      </c>
      <c r="D357" s="8" t="s">
        <v>307</v>
      </c>
      <c r="E357" s="8"/>
      <c r="F357" s="9">
        <f>F358</f>
        <v>17500</v>
      </c>
      <c r="G357" s="9">
        <f>G358</f>
        <v>2728.2000000000003</v>
      </c>
      <c r="H357" s="9">
        <f t="shared" si="28"/>
        <v>14771.8</v>
      </c>
      <c r="I357" s="9">
        <f t="shared" si="29"/>
        <v>15.589714285714287</v>
      </c>
    </row>
    <row r="358" spans="1:9" ht="30" x14ac:dyDescent="0.2">
      <c r="A358" s="11" t="s">
        <v>308</v>
      </c>
      <c r="B358" s="8" t="s">
        <v>38</v>
      </c>
      <c r="C358" s="8" t="s">
        <v>282</v>
      </c>
      <c r="D358" s="8" t="s">
        <v>309</v>
      </c>
      <c r="E358" s="8"/>
      <c r="F358" s="9">
        <f>F359+F361+F363</f>
        <v>17500</v>
      </c>
      <c r="G358" s="9">
        <f>G359+G361+G363</f>
        <v>2728.2000000000003</v>
      </c>
      <c r="H358" s="9">
        <f t="shared" si="28"/>
        <v>14771.8</v>
      </c>
      <c r="I358" s="9">
        <f t="shared" si="29"/>
        <v>15.589714285714287</v>
      </c>
    </row>
    <row r="359" spans="1:9" ht="60" x14ac:dyDescent="0.2">
      <c r="A359" s="11" t="s">
        <v>19</v>
      </c>
      <c r="B359" s="8" t="s">
        <v>38</v>
      </c>
      <c r="C359" s="8" t="s">
        <v>282</v>
      </c>
      <c r="D359" s="8" t="s">
        <v>309</v>
      </c>
      <c r="E359" s="8">
        <v>100</v>
      </c>
      <c r="F359" s="9">
        <f>F360</f>
        <v>15412</v>
      </c>
      <c r="G359" s="9">
        <f>G360</f>
        <v>2452.4</v>
      </c>
      <c r="H359" s="9">
        <f t="shared" si="28"/>
        <v>12959.6</v>
      </c>
      <c r="I359" s="9">
        <f t="shared" si="29"/>
        <v>15.912276148455751</v>
      </c>
    </row>
    <row r="360" spans="1:9" x14ac:dyDescent="0.2">
      <c r="A360" s="11" t="s">
        <v>77</v>
      </c>
      <c r="B360" s="8" t="s">
        <v>38</v>
      </c>
      <c r="C360" s="8" t="s">
        <v>282</v>
      </c>
      <c r="D360" s="8" t="s">
        <v>309</v>
      </c>
      <c r="E360" s="8">
        <v>110</v>
      </c>
      <c r="F360" s="9">
        <f>[1]вспомогательная!G353</f>
        <v>15412</v>
      </c>
      <c r="G360" s="9">
        <f>[1]вспомогательная!H353</f>
        <v>2452.4</v>
      </c>
      <c r="H360" s="9">
        <f t="shared" si="28"/>
        <v>12959.6</v>
      </c>
      <c r="I360" s="9">
        <f t="shared" si="29"/>
        <v>15.912276148455751</v>
      </c>
    </row>
    <row r="361" spans="1:9" ht="30" x14ac:dyDescent="0.2">
      <c r="A361" s="11" t="s">
        <v>27</v>
      </c>
      <c r="B361" s="8" t="s">
        <v>38</v>
      </c>
      <c r="C361" s="8" t="s">
        <v>282</v>
      </c>
      <c r="D361" s="8" t="s">
        <v>309</v>
      </c>
      <c r="E361" s="8">
        <v>200</v>
      </c>
      <c r="F361" s="9">
        <f>F362</f>
        <v>2028</v>
      </c>
      <c r="G361" s="9">
        <f>G362</f>
        <v>264.5</v>
      </c>
      <c r="H361" s="9">
        <f t="shared" si="28"/>
        <v>1763.5</v>
      </c>
      <c r="I361" s="9">
        <f t="shared" si="29"/>
        <v>13.04240631163708</v>
      </c>
    </row>
    <row r="362" spans="1:9" ht="30" x14ac:dyDescent="0.2">
      <c r="A362" s="11" t="s">
        <v>29</v>
      </c>
      <c r="B362" s="8" t="s">
        <v>38</v>
      </c>
      <c r="C362" s="8" t="s">
        <v>282</v>
      </c>
      <c r="D362" s="8" t="s">
        <v>309</v>
      </c>
      <c r="E362" s="8">
        <v>240</v>
      </c>
      <c r="F362" s="9">
        <f>[1]вспомогательная!G355</f>
        <v>2028</v>
      </c>
      <c r="G362" s="9">
        <f>[1]вспомогательная!H355</f>
        <v>264.5</v>
      </c>
      <c r="H362" s="9">
        <f t="shared" si="28"/>
        <v>1763.5</v>
      </c>
      <c r="I362" s="9">
        <f t="shared" si="29"/>
        <v>13.04240631163708</v>
      </c>
    </row>
    <row r="363" spans="1:9" x14ac:dyDescent="0.2">
      <c r="A363" s="11" t="s">
        <v>31</v>
      </c>
      <c r="B363" s="8" t="s">
        <v>38</v>
      </c>
      <c r="C363" s="8" t="s">
        <v>282</v>
      </c>
      <c r="D363" s="8" t="s">
        <v>309</v>
      </c>
      <c r="E363" s="8">
        <v>800</v>
      </c>
      <c r="F363" s="9">
        <f>F364</f>
        <v>60</v>
      </c>
      <c r="G363" s="9">
        <f>G364</f>
        <v>11.3</v>
      </c>
      <c r="H363" s="9">
        <f t="shared" si="28"/>
        <v>48.7</v>
      </c>
      <c r="I363" s="9">
        <f t="shared" si="29"/>
        <v>18.833333333333336</v>
      </c>
    </row>
    <row r="364" spans="1:9" x14ac:dyDescent="0.2">
      <c r="A364" s="11" t="s">
        <v>33</v>
      </c>
      <c r="B364" s="8" t="s">
        <v>38</v>
      </c>
      <c r="C364" s="8" t="s">
        <v>282</v>
      </c>
      <c r="D364" s="8" t="s">
        <v>309</v>
      </c>
      <c r="E364" s="8">
        <v>850</v>
      </c>
      <c r="F364" s="9">
        <f>[1]вспомогательная!G357</f>
        <v>60</v>
      </c>
      <c r="G364" s="9">
        <f>[1]вспомогательная!H357</f>
        <v>11.3</v>
      </c>
      <c r="H364" s="9">
        <f t="shared" si="28"/>
        <v>48.7</v>
      </c>
      <c r="I364" s="9">
        <f t="shared" si="29"/>
        <v>18.833333333333336</v>
      </c>
    </row>
    <row r="365" spans="1:9" ht="45" x14ac:dyDescent="0.2">
      <c r="A365" s="7" t="s">
        <v>88</v>
      </c>
      <c r="B365" s="8" t="s">
        <v>38</v>
      </c>
      <c r="C365" s="8" t="s">
        <v>282</v>
      </c>
      <c r="D365" s="8" t="s">
        <v>89</v>
      </c>
      <c r="E365" s="8"/>
      <c r="F365" s="9">
        <f t="shared" ref="F365:G368" si="31">F366</f>
        <v>395</v>
      </c>
      <c r="G365" s="9">
        <f t="shared" si="31"/>
        <v>0</v>
      </c>
      <c r="H365" s="9">
        <f t="shared" si="28"/>
        <v>395</v>
      </c>
      <c r="I365" s="9">
        <f t="shared" si="29"/>
        <v>0</v>
      </c>
    </row>
    <row r="366" spans="1:9" ht="90" x14ac:dyDescent="0.2">
      <c r="A366" s="7" t="s">
        <v>90</v>
      </c>
      <c r="B366" s="8" t="s">
        <v>38</v>
      </c>
      <c r="C366" s="8" t="s">
        <v>282</v>
      </c>
      <c r="D366" s="8" t="s">
        <v>91</v>
      </c>
      <c r="E366" s="8"/>
      <c r="F366" s="9">
        <f t="shared" si="31"/>
        <v>395</v>
      </c>
      <c r="G366" s="9">
        <f t="shared" si="31"/>
        <v>0</v>
      </c>
      <c r="H366" s="9">
        <f t="shared" si="28"/>
        <v>395</v>
      </c>
      <c r="I366" s="9">
        <f t="shared" si="29"/>
        <v>0</v>
      </c>
    </row>
    <row r="367" spans="1:9" ht="45" x14ac:dyDescent="0.2">
      <c r="A367" s="10" t="s">
        <v>310</v>
      </c>
      <c r="B367" s="8" t="s">
        <v>38</v>
      </c>
      <c r="C367" s="8" t="s">
        <v>282</v>
      </c>
      <c r="D367" s="8" t="s">
        <v>311</v>
      </c>
      <c r="E367" s="8"/>
      <c r="F367" s="9">
        <f t="shared" si="31"/>
        <v>395</v>
      </c>
      <c r="G367" s="9">
        <f t="shared" si="31"/>
        <v>0</v>
      </c>
      <c r="H367" s="9">
        <f t="shared" si="28"/>
        <v>395</v>
      </c>
      <c r="I367" s="9">
        <f t="shared" si="29"/>
        <v>0</v>
      </c>
    </row>
    <row r="368" spans="1:9" ht="30" x14ac:dyDescent="0.2">
      <c r="A368" s="10" t="s">
        <v>27</v>
      </c>
      <c r="B368" s="8" t="s">
        <v>38</v>
      </c>
      <c r="C368" s="8" t="s">
        <v>282</v>
      </c>
      <c r="D368" s="8" t="s">
        <v>311</v>
      </c>
      <c r="E368" s="8" t="s">
        <v>28</v>
      </c>
      <c r="F368" s="9">
        <f t="shared" si="31"/>
        <v>395</v>
      </c>
      <c r="G368" s="9">
        <f t="shared" si="31"/>
        <v>0</v>
      </c>
      <c r="H368" s="9">
        <f t="shared" si="28"/>
        <v>395</v>
      </c>
      <c r="I368" s="9">
        <f t="shared" si="29"/>
        <v>0</v>
      </c>
    </row>
    <row r="369" spans="1:9" ht="30" x14ac:dyDescent="0.2">
      <c r="A369" s="10" t="s">
        <v>29</v>
      </c>
      <c r="B369" s="8" t="s">
        <v>38</v>
      </c>
      <c r="C369" s="8" t="s">
        <v>282</v>
      </c>
      <c r="D369" s="8" t="s">
        <v>311</v>
      </c>
      <c r="E369" s="8" t="s">
        <v>30</v>
      </c>
      <c r="F369" s="9">
        <f>[1]вспомогательная!G362</f>
        <v>395</v>
      </c>
      <c r="G369" s="9">
        <f>[1]вспомогательная!H362</f>
        <v>0</v>
      </c>
      <c r="H369" s="9">
        <f t="shared" si="28"/>
        <v>395</v>
      </c>
      <c r="I369" s="9">
        <f t="shared" si="29"/>
        <v>0</v>
      </c>
    </row>
    <row r="370" spans="1:9" ht="30" x14ac:dyDescent="0.2">
      <c r="A370" s="7" t="s">
        <v>312</v>
      </c>
      <c r="B370" s="8" t="s">
        <v>38</v>
      </c>
      <c r="C370" s="8" t="s">
        <v>282</v>
      </c>
      <c r="D370" s="8" t="s">
        <v>313</v>
      </c>
      <c r="E370" s="8"/>
      <c r="F370" s="9">
        <f t="shared" ref="F370:G373" si="32">F371</f>
        <v>1350</v>
      </c>
      <c r="G370" s="9">
        <f t="shared" si="32"/>
        <v>0</v>
      </c>
      <c r="H370" s="9">
        <f t="shared" si="28"/>
        <v>1350</v>
      </c>
      <c r="I370" s="9">
        <f t="shared" si="29"/>
        <v>0</v>
      </c>
    </row>
    <row r="371" spans="1:9" ht="60" x14ac:dyDescent="0.2">
      <c r="A371" s="10" t="s">
        <v>314</v>
      </c>
      <c r="B371" s="8" t="s">
        <v>38</v>
      </c>
      <c r="C371" s="8" t="s">
        <v>282</v>
      </c>
      <c r="D371" s="8" t="s">
        <v>315</v>
      </c>
      <c r="E371" s="8"/>
      <c r="F371" s="9">
        <f t="shared" si="32"/>
        <v>1350</v>
      </c>
      <c r="G371" s="9">
        <f t="shared" si="32"/>
        <v>0</v>
      </c>
      <c r="H371" s="9">
        <f t="shared" si="28"/>
        <v>1350</v>
      </c>
      <c r="I371" s="9">
        <f t="shared" si="29"/>
        <v>0</v>
      </c>
    </row>
    <row r="372" spans="1:9" x14ac:dyDescent="0.2">
      <c r="A372" s="10" t="s">
        <v>316</v>
      </c>
      <c r="B372" s="8" t="s">
        <v>38</v>
      </c>
      <c r="C372" s="8" t="s">
        <v>282</v>
      </c>
      <c r="D372" s="8" t="s">
        <v>317</v>
      </c>
      <c r="E372" s="8"/>
      <c r="F372" s="9">
        <f t="shared" si="32"/>
        <v>1350</v>
      </c>
      <c r="G372" s="9">
        <f t="shared" si="32"/>
        <v>0</v>
      </c>
      <c r="H372" s="9">
        <f t="shared" si="28"/>
        <v>1350</v>
      </c>
      <c r="I372" s="9">
        <f t="shared" si="29"/>
        <v>0</v>
      </c>
    </row>
    <row r="373" spans="1:9" ht="30" x14ac:dyDescent="0.2">
      <c r="A373" s="10" t="s">
        <v>27</v>
      </c>
      <c r="B373" s="8" t="s">
        <v>38</v>
      </c>
      <c r="C373" s="8" t="s">
        <v>282</v>
      </c>
      <c r="D373" s="8" t="s">
        <v>317</v>
      </c>
      <c r="E373" s="8" t="s">
        <v>28</v>
      </c>
      <c r="F373" s="9">
        <f t="shared" si="32"/>
        <v>1350</v>
      </c>
      <c r="G373" s="9">
        <f t="shared" si="32"/>
        <v>0</v>
      </c>
      <c r="H373" s="9">
        <f t="shared" si="28"/>
        <v>1350</v>
      </c>
      <c r="I373" s="9">
        <f t="shared" si="29"/>
        <v>0</v>
      </c>
    </row>
    <row r="374" spans="1:9" ht="30" x14ac:dyDescent="0.2">
      <c r="A374" s="10" t="s">
        <v>29</v>
      </c>
      <c r="B374" s="8" t="s">
        <v>38</v>
      </c>
      <c r="C374" s="8" t="s">
        <v>282</v>
      </c>
      <c r="D374" s="8" t="s">
        <v>317</v>
      </c>
      <c r="E374" s="8" t="s">
        <v>30</v>
      </c>
      <c r="F374" s="9">
        <f>[1]вспомогательная!G367</f>
        <v>1350</v>
      </c>
      <c r="G374" s="9">
        <f>[1]вспомогательная!H367</f>
        <v>0</v>
      </c>
      <c r="H374" s="9">
        <f t="shared" si="28"/>
        <v>1350</v>
      </c>
      <c r="I374" s="9">
        <f t="shared" si="29"/>
        <v>0</v>
      </c>
    </row>
    <row r="375" spans="1:9" x14ac:dyDescent="0.2">
      <c r="A375" s="7" t="s">
        <v>61</v>
      </c>
      <c r="B375" s="8" t="s">
        <v>38</v>
      </c>
      <c r="C375" s="8" t="s">
        <v>282</v>
      </c>
      <c r="D375" s="8" t="s">
        <v>62</v>
      </c>
      <c r="E375" s="8"/>
      <c r="F375" s="9">
        <f t="shared" ref="F375:G377" si="33">F376</f>
        <v>114.3</v>
      </c>
      <c r="G375" s="9">
        <f t="shared" si="33"/>
        <v>22.5</v>
      </c>
      <c r="H375" s="9">
        <f t="shared" si="28"/>
        <v>91.8</v>
      </c>
      <c r="I375" s="9">
        <f t="shared" si="29"/>
        <v>19.685039370078741</v>
      </c>
    </row>
    <row r="376" spans="1:9" ht="60" x14ac:dyDescent="0.2">
      <c r="A376" s="7" t="s">
        <v>318</v>
      </c>
      <c r="B376" s="8" t="s">
        <v>38</v>
      </c>
      <c r="C376" s="8" t="s">
        <v>282</v>
      </c>
      <c r="D376" s="8" t="s">
        <v>319</v>
      </c>
      <c r="E376" s="8"/>
      <c r="F376" s="9">
        <f t="shared" si="33"/>
        <v>114.3</v>
      </c>
      <c r="G376" s="9">
        <f t="shared" si="33"/>
        <v>22.5</v>
      </c>
      <c r="H376" s="9">
        <f t="shared" si="28"/>
        <v>91.8</v>
      </c>
      <c r="I376" s="9">
        <f t="shared" si="29"/>
        <v>19.685039370078741</v>
      </c>
    </row>
    <row r="377" spans="1:9" ht="30" x14ac:dyDescent="0.2">
      <c r="A377" s="10" t="s">
        <v>27</v>
      </c>
      <c r="B377" s="8" t="s">
        <v>38</v>
      </c>
      <c r="C377" s="8" t="s">
        <v>282</v>
      </c>
      <c r="D377" s="8" t="s">
        <v>319</v>
      </c>
      <c r="E377" s="8" t="s">
        <v>28</v>
      </c>
      <c r="F377" s="9">
        <f t="shared" si="33"/>
        <v>114.3</v>
      </c>
      <c r="G377" s="9">
        <f t="shared" si="33"/>
        <v>22.5</v>
      </c>
      <c r="H377" s="9">
        <f t="shared" si="28"/>
        <v>91.8</v>
      </c>
      <c r="I377" s="9">
        <f t="shared" si="29"/>
        <v>19.685039370078741</v>
      </c>
    </row>
    <row r="378" spans="1:9" ht="30" x14ac:dyDescent="0.2">
      <c r="A378" s="10" t="s">
        <v>29</v>
      </c>
      <c r="B378" s="8" t="s">
        <v>38</v>
      </c>
      <c r="C378" s="8" t="s">
        <v>282</v>
      </c>
      <c r="D378" s="8" t="s">
        <v>319</v>
      </c>
      <c r="E378" s="8" t="s">
        <v>30</v>
      </c>
      <c r="F378" s="9">
        <f>[1]вспомогательная!G371</f>
        <v>114.3</v>
      </c>
      <c r="G378" s="9">
        <f>[1]вспомогательная!H371</f>
        <v>22.5</v>
      </c>
      <c r="H378" s="9">
        <f t="shared" si="28"/>
        <v>91.8</v>
      </c>
      <c r="I378" s="9">
        <f t="shared" si="29"/>
        <v>19.685039370078741</v>
      </c>
    </row>
    <row r="379" spans="1:9" ht="15.75" x14ac:dyDescent="0.25">
      <c r="A379" s="4" t="s">
        <v>320</v>
      </c>
      <c r="B379" s="5" t="s">
        <v>206</v>
      </c>
      <c r="C379" s="5"/>
      <c r="D379" s="5"/>
      <c r="E379" s="5"/>
      <c r="F379" s="6">
        <f>F380+F394+F436</f>
        <v>146619</v>
      </c>
      <c r="G379" s="6">
        <f>G380+G394+G436</f>
        <v>24406.800000000003</v>
      </c>
      <c r="H379" s="6">
        <f t="shared" si="28"/>
        <v>122212.2</v>
      </c>
      <c r="I379" s="6">
        <f t="shared" si="29"/>
        <v>16.646410083277065</v>
      </c>
    </row>
    <row r="380" spans="1:9" x14ac:dyDescent="0.2">
      <c r="A380" s="7" t="s">
        <v>321</v>
      </c>
      <c r="B380" s="8" t="s">
        <v>206</v>
      </c>
      <c r="C380" s="8" t="s">
        <v>12</v>
      </c>
      <c r="D380" s="8"/>
      <c r="E380" s="8"/>
      <c r="F380" s="9">
        <f>F381</f>
        <v>35303</v>
      </c>
      <c r="G380" s="9">
        <f>G381</f>
        <v>1017.2</v>
      </c>
      <c r="H380" s="9">
        <f t="shared" si="28"/>
        <v>34285.800000000003</v>
      </c>
      <c r="I380" s="9">
        <f t="shared" si="29"/>
        <v>2.8813415290485227</v>
      </c>
    </row>
    <row r="381" spans="1:9" ht="45" x14ac:dyDescent="0.2">
      <c r="A381" s="7" t="s">
        <v>207</v>
      </c>
      <c r="B381" s="8" t="s">
        <v>206</v>
      </c>
      <c r="C381" s="8" t="s">
        <v>12</v>
      </c>
      <c r="D381" s="8" t="s">
        <v>208</v>
      </c>
      <c r="E381" s="8"/>
      <c r="F381" s="9">
        <f>F382</f>
        <v>35303</v>
      </c>
      <c r="G381" s="9">
        <f>G382</f>
        <v>1017.2</v>
      </c>
      <c r="H381" s="9">
        <f t="shared" si="28"/>
        <v>34285.800000000003</v>
      </c>
      <c r="I381" s="9">
        <f t="shared" si="29"/>
        <v>2.8813415290485227</v>
      </c>
    </row>
    <row r="382" spans="1:9" ht="30" x14ac:dyDescent="0.2">
      <c r="A382" s="7" t="s">
        <v>322</v>
      </c>
      <c r="B382" s="8" t="s">
        <v>206</v>
      </c>
      <c r="C382" s="8" t="s">
        <v>12</v>
      </c>
      <c r="D382" s="8" t="s">
        <v>323</v>
      </c>
      <c r="E382" s="8"/>
      <c r="F382" s="9">
        <f>F387+F383</f>
        <v>35303</v>
      </c>
      <c r="G382" s="9">
        <f>G387+G383</f>
        <v>1017.2</v>
      </c>
      <c r="H382" s="9">
        <f t="shared" si="28"/>
        <v>34285.800000000003</v>
      </c>
      <c r="I382" s="9">
        <f t="shared" si="29"/>
        <v>2.8813415290485227</v>
      </c>
    </row>
    <row r="383" spans="1:9" ht="45" x14ac:dyDescent="0.2">
      <c r="A383" s="7" t="s">
        <v>324</v>
      </c>
      <c r="B383" s="8" t="s">
        <v>206</v>
      </c>
      <c r="C383" s="8" t="s">
        <v>12</v>
      </c>
      <c r="D383" s="8" t="s">
        <v>325</v>
      </c>
      <c r="E383" s="8"/>
      <c r="F383" s="9">
        <f t="shared" ref="F383:G385" si="34">F384</f>
        <v>13800</v>
      </c>
      <c r="G383" s="9">
        <f t="shared" si="34"/>
        <v>1017.2</v>
      </c>
      <c r="H383" s="9">
        <f t="shared" si="28"/>
        <v>12782.8</v>
      </c>
      <c r="I383" s="9">
        <f t="shared" si="29"/>
        <v>7.3710144927536234</v>
      </c>
    </row>
    <row r="384" spans="1:9" ht="45" x14ac:dyDescent="0.2">
      <c r="A384" s="7" t="s">
        <v>326</v>
      </c>
      <c r="B384" s="8" t="s">
        <v>206</v>
      </c>
      <c r="C384" s="8" t="s">
        <v>12</v>
      </c>
      <c r="D384" s="8" t="s">
        <v>327</v>
      </c>
      <c r="E384" s="8"/>
      <c r="F384" s="9">
        <f t="shared" si="34"/>
        <v>13800</v>
      </c>
      <c r="G384" s="9">
        <f t="shared" si="34"/>
        <v>1017.2</v>
      </c>
      <c r="H384" s="9">
        <f t="shared" si="28"/>
        <v>12782.8</v>
      </c>
      <c r="I384" s="9">
        <f t="shared" si="29"/>
        <v>7.3710144927536234</v>
      </c>
    </row>
    <row r="385" spans="1:9" ht="30" x14ac:dyDescent="0.2">
      <c r="A385" s="11" t="s">
        <v>27</v>
      </c>
      <c r="B385" s="8" t="s">
        <v>206</v>
      </c>
      <c r="C385" s="8" t="s">
        <v>12</v>
      </c>
      <c r="D385" s="8" t="s">
        <v>327</v>
      </c>
      <c r="E385" s="8" t="s">
        <v>28</v>
      </c>
      <c r="F385" s="9">
        <f t="shared" si="34"/>
        <v>13800</v>
      </c>
      <c r="G385" s="9">
        <f t="shared" si="34"/>
        <v>1017.2</v>
      </c>
      <c r="H385" s="9">
        <f t="shared" si="28"/>
        <v>12782.8</v>
      </c>
      <c r="I385" s="9">
        <f t="shared" si="29"/>
        <v>7.3710144927536234</v>
      </c>
    </row>
    <row r="386" spans="1:9" ht="30" x14ac:dyDescent="0.2">
      <c r="A386" s="11" t="s">
        <v>29</v>
      </c>
      <c r="B386" s="8" t="s">
        <v>206</v>
      </c>
      <c r="C386" s="8" t="s">
        <v>12</v>
      </c>
      <c r="D386" s="8" t="s">
        <v>327</v>
      </c>
      <c r="E386" s="8" t="s">
        <v>30</v>
      </c>
      <c r="F386" s="9">
        <f>[1]вспомогательная!G379</f>
        <v>13800</v>
      </c>
      <c r="G386" s="9">
        <f>[1]вспомогательная!H379</f>
        <v>1017.2</v>
      </c>
      <c r="H386" s="9">
        <f t="shared" si="28"/>
        <v>12782.8</v>
      </c>
      <c r="I386" s="9">
        <f t="shared" si="29"/>
        <v>7.3710144927536234</v>
      </c>
    </row>
    <row r="387" spans="1:9" ht="30" x14ac:dyDescent="0.2">
      <c r="A387" s="7" t="s">
        <v>328</v>
      </c>
      <c r="B387" s="8" t="s">
        <v>206</v>
      </c>
      <c r="C387" s="8" t="s">
        <v>12</v>
      </c>
      <c r="D387" s="8" t="s">
        <v>329</v>
      </c>
      <c r="E387" s="8"/>
      <c r="F387" s="9">
        <f>F391+F388</f>
        <v>21503</v>
      </c>
      <c r="G387" s="9">
        <f>G391+G388</f>
        <v>0</v>
      </c>
      <c r="H387" s="9">
        <f t="shared" si="28"/>
        <v>21503</v>
      </c>
      <c r="I387" s="9">
        <f t="shared" si="29"/>
        <v>0</v>
      </c>
    </row>
    <row r="388" spans="1:9" x14ac:dyDescent="0.2">
      <c r="A388" s="23" t="s">
        <v>330</v>
      </c>
      <c r="B388" s="17" t="s">
        <v>206</v>
      </c>
      <c r="C388" s="17" t="s">
        <v>12</v>
      </c>
      <c r="D388" s="17" t="s">
        <v>331</v>
      </c>
      <c r="E388" s="17"/>
      <c r="F388" s="18">
        <f>F389</f>
        <v>17202</v>
      </c>
      <c r="G388" s="18">
        <f>G389</f>
        <v>0</v>
      </c>
      <c r="H388" s="9">
        <f t="shared" si="28"/>
        <v>17202</v>
      </c>
      <c r="I388" s="9">
        <f t="shared" si="29"/>
        <v>0</v>
      </c>
    </row>
    <row r="389" spans="1:9" x14ac:dyDescent="0.2">
      <c r="A389" s="20" t="s">
        <v>31</v>
      </c>
      <c r="B389" s="17" t="s">
        <v>206</v>
      </c>
      <c r="C389" s="17" t="s">
        <v>12</v>
      </c>
      <c r="D389" s="17" t="s">
        <v>331</v>
      </c>
      <c r="E389" s="17" t="s">
        <v>32</v>
      </c>
      <c r="F389" s="18">
        <f>F390</f>
        <v>17202</v>
      </c>
      <c r="G389" s="18">
        <f>G390</f>
        <v>0</v>
      </c>
      <c r="H389" s="9">
        <f t="shared" si="28"/>
        <v>17202</v>
      </c>
      <c r="I389" s="9">
        <f t="shared" si="29"/>
        <v>0</v>
      </c>
    </row>
    <row r="390" spans="1:9" ht="45" x14ac:dyDescent="0.2">
      <c r="A390" s="20" t="s">
        <v>332</v>
      </c>
      <c r="B390" s="17" t="s">
        <v>206</v>
      </c>
      <c r="C390" s="17" t="s">
        <v>12</v>
      </c>
      <c r="D390" s="17" t="s">
        <v>331</v>
      </c>
      <c r="E390" s="17" t="s">
        <v>292</v>
      </c>
      <c r="F390" s="18">
        <f>[1]вспомогательная!G383</f>
        <v>17202</v>
      </c>
      <c r="G390" s="18">
        <f>[1]вспомогательная!H383</f>
        <v>0</v>
      </c>
      <c r="H390" s="9">
        <f t="shared" si="28"/>
        <v>17202</v>
      </c>
      <c r="I390" s="9">
        <f t="shared" si="29"/>
        <v>0</v>
      </c>
    </row>
    <row r="391" spans="1:9" ht="30" x14ac:dyDescent="0.2">
      <c r="A391" s="20" t="s">
        <v>333</v>
      </c>
      <c r="B391" s="8" t="s">
        <v>206</v>
      </c>
      <c r="C391" s="8" t="s">
        <v>12</v>
      </c>
      <c r="D391" s="8" t="s">
        <v>334</v>
      </c>
      <c r="E391" s="8"/>
      <c r="F391" s="9">
        <f>F392</f>
        <v>4301</v>
      </c>
      <c r="G391" s="9">
        <f>G392</f>
        <v>0</v>
      </c>
      <c r="H391" s="9">
        <f t="shared" ref="H391:H454" si="35">F391-G391</f>
        <v>4301</v>
      </c>
      <c r="I391" s="9">
        <f t="shared" ref="I391:I454" si="36">G391/F391*100</f>
        <v>0</v>
      </c>
    </row>
    <row r="392" spans="1:9" x14ac:dyDescent="0.2">
      <c r="A392" s="11" t="s">
        <v>31</v>
      </c>
      <c r="B392" s="8" t="s">
        <v>206</v>
      </c>
      <c r="C392" s="8" t="s">
        <v>12</v>
      </c>
      <c r="D392" s="8" t="s">
        <v>334</v>
      </c>
      <c r="E392" s="8" t="s">
        <v>32</v>
      </c>
      <c r="F392" s="9">
        <f>F393</f>
        <v>4301</v>
      </c>
      <c r="G392" s="9">
        <f>G393</f>
        <v>0</v>
      </c>
      <c r="H392" s="9">
        <f t="shared" si="35"/>
        <v>4301</v>
      </c>
      <c r="I392" s="9">
        <f t="shared" si="36"/>
        <v>0</v>
      </c>
    </row>
    <row r="393" spans="1:9" ht="45" x14ac:dyDescent="0.2">
      <c r="A393" s="11" t="s">
        <v>332</v>
      </c>
      <c r="B393" s="8" t="s">
        <v>206</v>
      </c>
      <c r="C393" s="8" t="s">
        <v>12</v>
      </c>
      <c r="D393" s="8" t="s">
        <v>334</v>
      </c>
      <c r="E393" s="8" t="s">
        <v>292</v>
      </c>
      <c r="F393" s="9">
        <f>[1]вспомогательная!G386</f>
        <v>4301</v>
      </c>
      <c r="G393" s="9">
        <f>[1]вспомогательная!H386</f>
        <v>0</v>
      </c>
      <c r="H393" s="9">
        <f t="shared" si="35"/>
        <v>4301</v>
      </c>
      <c r="I393" s="9">
        <f t="shared" si="36"/>
        <v>0</v>
      </c>
    </row>
    <row r="394" spans="1:9" x14ac:dyDescent="0.2">
      <c r="A394" s="7" t="s">
        <v>335</v>
      </c>
      <c r="B394" s="8" t="s">
        <v>206</v>
      </c>
      <c r="C394" s="8" t="s">
        <v>24</v>
      </c>
      <c r="D394" s="8"/>
      <c r="E394" s="8"/>
      <c r="F394" s="9">
        <f>F410+F404+F395+F428</f>
        <v>89711</v>
      </c>
      <c r="G394" s="9">
        <f>G410+G404+G395+G428</f>
        <v>12703.4</v>
      </c>
      <c r="H394" s="9">
        <f t="shared" si="35"/>
        <v>77007.600000000006</v>
      </c>
      <c r="I394" s="9">
        <f t="shared" si="36"/>
        <v>14.160359376219192</v>
      </c>
    </row>
    <row r="395" spans="1:9" ht="45" x14ac:dyDescent="0.2">
      <c r="A395" s="10" t="s">
        <v>336</v>
      </c>
      <c r="B395" s="8" t="s">
        <v>206</v>
      </c>
      <c r="C395" s="8" t="s">
        <v>24</v>
      </c>
      <c r="D395" s="8" t="s">
        <v>337</v>
      </c>
      <c r="E395" s="17"/>
      <c r="F395" s="18">
        <f>F396</f>
        <v>6300</v>
      </c>
      <c r="G395" s="18">
        <f>G396</f>
        <v>0</v>
      </c>
      <c r="H395" s="9">
        <f t="shared" si="35"/>
        <v>6300</v>
      </c>
      <c r="I395" s="9">
        <f t="shared" si="36"/>
        <v>0</v>
      </c>
    </row>
    <row r="396" spans="1:9" ht="45" x14ac:dyDescent="0.2">
      <c r="A396" s="10" t="s">
        <v>338</v>
      </c>
      <c r="B396" s="8" t="s">
        <v>206</v>
      </c>
      <c r="C396" s="8" t="s">
        <v>24</v>
      </c>
      <c r="D396" s="8" t="s">
        <v>339</v>
      </c>
      <c r="E396" s="17"/>
      <c r="F396" s="18">
        <f>F397</f>
        <v>6300</v>
      </c>
      <c r="G396" s="18">
        <f>G397</f>
        <v>0</v>
      </c>
      <c r="H396" s="9">
        <f t="shared" si="35"/>
        <v>6300</v>
      </c>
      <c r="I396" s="9">
        <f t="shared" si="36"/>
        <v>0</v>
      </c>
    </row>
    <row r="397" spans="1:9" ht="30" x14ac:dyDescent="0.2">
      <c r="A397" s="7" t="s">
        <v>340</v>
      </c>
      <c r="B397" s="8" t="s">
        <v>206</v>
      </c>
      <c r="C397" s="8" t="s">
        <v>24</v>
      </c>
      <c r="D397" s="8" t="s">
        <v>341</v>
      </c>
      <c r="E397" s="17"/>
      <c r="F397" s="18">
        <f>F398+F401</f>
        <v>6300</v>
      </c>
      <c r="G397" s="18">
        <f>G398+G401</f>
        <v>0</v>
      </c>
      <c r="H397" s="9">
        <f t="shared" si="35"/>
        <v>6300</v>
      </c>
      <c r="I397" s="9">
        <f t="shared" si="36"/>
        <v>0</v>
      </c>
    </row>
    <row r="398" spans="1:9" ht="45" x14ac:dyDescent="0.2">
      <c r="A398" s="23" t="s">
        <v>342</v>
      </c>
      <c r="B398" s="8" t="s">
        <v>206</v>
      </c>
      <c r="C398" s="8" t="s">
        <v>24</v>
      </c>
      <c r="D398" s="17" t="s">
        <v>343</v>
      </c>
      <c r="E398" s="17"/>
      <c r="F398" s="18">
        <f>F399</f>
        <v>5040</v>
      </c>
      <c r="G398" s="18">
        <f>G399</f>
        <v>0</v>
      </c>
      <c r="H398" s="9">
        <f t="shared" si="35"/>
        <v>5040</v>
      </c>
      <c r="I398" s="9">
        <f t="shared" si="36"/>
        <v>0</v>
      </c>
    </row>
    <row r="399" spans="1:9" ht="30" x14ac:dyDescent="0.2">
      <c r="A399" s="20" t="s">
        <v>27</v>
      </c>
      <c r="B399" s="8" t="s">
        <v>206</v>
      </c>
      <c r="C399" s="8" t="s">
        <v>24</v>
      </c>
      <c r="D399" s="17" t="s">
        <v>343</v>
      </c>
      <c r="E399" s="17" t="s">
        <v>28</v>
      </c>
      <c r="F399" s="18">
        <f>F400</f>
        <v>5040</v>
      </c>
      <c r="G399" s="18">
        <f>G400</f>
        <v>0</v>
      </c>
      <c r="H399" s="9">
        <f t="shared" si="35"/>
        <v>5040</v>
      </c>
      <c r="I399" s="9">
        <f t="shared" si="36"/>
        <v>0</v>
      </c>
    </row>
    <row r="400" spans="1:9" ht="30" x14ac:dyDescent="0.2">
      <c r="A400" s="20" t="s">
        <v>29</v>
      </c>
      <c r="B400" s="8" t="s">
        <v>206</v>
      </c>
      <c r="C400" s="8" t="s">
        <v>24</v>
      </c>
      <c r="D400" s="17" t="s">
        <v>343</v>
      </c>
      <c r="E400" s="17" t="s">
        <v>30</v>
      </c>
      <c r="F400" s="18">
        <f>[1]вспомогательная!G393</f>
        <v>5040</v>
      </c>
      <c r="G400" s="18">
        <f>[1]вспомогательная!H393</f>
        <v>0</v>
      </c>
      <c r="H400" s="9">
        <f t="shared" si="35"/>
        <v>5040</v>
      </c>
      <c r="I400" s="9">
        <f t="shared" si="36"/>
        <v>0</v>
      </c>
    </row>
    <row r="401" spans="1:9" ht="60" x14ac:dyDescent="0.2">
      <c r="A401" s="23" t="s">
        <v>344</v>
      </c>
      <c r="B401" s="17" t="s">
        <v>206</v>
      </c>
      <c r="C401" s="17" t="s">
        <v>24</v>
      </c>
      <c r="D401" s="17" t="s">
        <v>345</v>
      </c>
      <c r="E401" s="17"/>
      <c r="F401" s="18">
        <f>F402</f>
        <v>1260</v>
      </c>
      <c r="G401" s="18">
        <f>G402</f>
        <v>0</v>
      </c>
      <c r="H401" s="9">
        <f t="shared" si="35"/>
        <v>1260</v>
      </c>
      <c r="I401" s="9">
        <f t="shared" si="36"/>
        <v>0</v>
      </c>
    </row>
    <row r="402" spans="1:9" ht="30" x14ac:dyDescent="0.2">
      <c r="A402" s="20" t="s">
        <v>27</v>
      </c>
      <c r="B402" s="17" t="s">
        <v>206</v>
      </c>
      <c r="C402" s="17" t="s">
        <v>24</v>
      </c>
      <c r="D402" s="17" t="s">
        <v>345</v>
      </c>
      <c r="E402" s="17" t="s">
        <v>28</v>
      </c>
      <c r="F402" s="18">
        <f>F403</f>
        <v>1260</v>
      </c>
      <c r="G402" s="18">
        <f>G403</f>
        <v>0</v>
      </c>
      <c r="H402" s="9">
        <f t="shared" si="35"/>
        <v>1260</v>
      </c>
      <c r="I402" s="9">
        <f t="shared" si="36"/>
        <v>0</v>
      </c>
    </row>
    <row r="403" spans="1:9" ht="30" x14ac:dyDescent="0.2">
      <c r="A403" s="20" t="s">
        <v>29</v>
      </c>
      <c r="B403" s="17" t="s">
        <v>206</v>
      </c>
      <c r="C403" s="17" t="s">
        <v>24</v>
      </c>
      <c r="D403" s="17" t="s">
        <v>345</v>
      </c>
      <c r="E403" s="17" t="s">
        <v>30</v>
      </c>
      <c r="F403" s="18">
        <f>[1]вспомогательная!G396</f>
        <v>1260</v>
      </c>
      <c r="G403" s="18">
        <f>[1]вспомогательная!H396</f>
        <v>0</v>
      </c>
      <c r="H403" s="9">
        <f t="shared" si="35"/>
        <v>1260</v>
      </c>
      <c r="I403" s="9">
        <f t="shared" si="36"/>
        <v>0</v>
      </c>
    </row>
    <row r="404" spans="1:9" ht="30" x14ac:dyDescent="0.2">
      <c r="A404" s="11" t="s">
        <v>283</v>
      </c>
      <c r="B404" s="8" t="s">
        <v>206</v>
      </c>
      <c r="C404" s="8" t="s">
        <v>24</v>
      </c>
      <c r="D404" s="8" t="s">
        <v>284</v>
      </c>
      <c r="E404" s="8"/>
      <c r="F404" s="9">
        <f t="shared" ref="F404:G408" si="37">F405</f>
        <v>3863</v>
      </c>
      <c r="G404" s="9">
        <f t="shared" si="37"/>
        <v>699.7</v>
      </c>
      <c r="H404" s="9">
        <f t="shared" si="35"/>
        <v>3163.3</v>
      </c>
      <c r="I404" s="9">
        <f t="shared" si="36"/>
        <v>18.112865648459746</v>
      </c>
    </row>
    <row r="405" spans="1:9" x14ac:dyDescent="0.2">
      <c r="A405" s="11" t="s">
        <v>346</v>
      </c>
      <c r="B405" s="8" t="s">
        <v>206</v>
      </c>
      <c r="C405" s="8" t="s">
        <v>24</v>
      </c>
      <c r="D405" s="8" t="s">
        <v>347</v>
      </c>
      <c r="E405" s="8"/>
      <c r="F405" s="9">
        <f t="shared" si="37"/>
        <v>3863</v>
      </c>
      <c r="G405" s="9">
        <f t="shared" si="37"/>
        <v>699.7</v>
      </c>
      <c r="H405" s="9">
        <f t="shared" si="35"/>
        <v>3163.3</v>
      </c>
      <c r="I405" s="9">
        <f t="shared" si="36"/>
        <v>18.112865648459746</v>
      </c>
    </row>
    <row r="406" spans="1:9" ht="30" x14ac:dyDescent="0.2">
      <c r="A406" s="7" t="s">
        <v>348</v>
      </c>
      <c r="B406" s="8" t="s">
        <v>206</v>
      </c>
      <c r="C406" s="8" t="s">
        <v>24</v>
      </c>
      <c r="D406" s="8" t="s">
        <v>349</v>
      </c>
      <c r="E406" s="8"/>
      <c r="F406" s="9">
        <f t="shared" si="37"/>
        <v>3863</v>
      </c>
      <c r="G406" s="9">
        <f t="shared" si="37"/>
        <v>699.7</v>
      </c>
      <c r="H406" s="9">
        <f t="shared" si="35"/>
        <v>3163.3</v>
      </c>
      <c r="I406" s="9">
        <f t="shared" si="36"/>
        <v>18.112865648459746</v>
      </c>
    </row>
    <row r="407" spans="1:9" ht="45" x14ac:dyDescent="0.2">
      <c r="A407" s="10" t="s">
        <v>350</v>
      </c>
      <c r="B407" s="8" t="s">
        <v>206</v>
      </c>
      <c r="C407" s="8" t="s">
        <v>24</v>
      </c>
      <c r="D407" s="8" t="s">
        <v>351</v>
      </c>
      <c r="E407" s="8"/>
      <c r="F407" s="9">
        <f t="shared" si="37"/>
        <v>3863</v>
      </c>
      <c r="G407" s="9">
        <f t="shared" si="37"/>
        <v>699.7</v>
      </c>
      <c r="H407" s="9">
        <f t="shared" si="35"/>
        <v>3163.3</v>
      </c>
      <c r="I407" s="9">
        <f t="shared" si="36"/>
        <v>18.112865648459746</v>
      </c>
    </row>
    <row r="408" spans="1:9" ht="30" x14ac:dyDescent="0.2">
      <c r="A408" s="11" t="s">
        <v>27</v>
      </c>
      <c r="B408" s="8" t="s">
        <v>206</v>
      </c>
      <c r="C408" s="8" t="s">
        <v>24</v>
      </c>
      <c r="D408" s="8" t="s">
        <v>351</v>
      </c>
      <c r="E408" s="8" t="s">
        <v>28</v>
      </c>
      <c r="F408" s="9">
        <f t="shared" si="37"/>
        <v>3863</v>
      </c>
      <c r="G408" s="9">
        <f t="shared" si="37"/>
        <v>699.7</v>
      </c>
      <c r="H408" s="9">
        <f t="shared" si="35"/>
        <v>3163.3</v>
      </c>
      <c r="I408" s="9">
        <f t="shared" si="36"/>
        <v>18.112865648459746</v>
      </c>
    </row>
    <row r="409" spans="1:9" ht="30" x14ac:dyDescent="0.2">
      <c r="A409" s="11" t="s">
        <v>29</v>
      </c>
      <c r="B409" s="8" t="s">
        <v>206</v>
      </c>
      <c r="C409" s="8" t="s">
        <v>24</v>
      </c>
      <c r="D409" s="8" t="s">
        <v>351</v>
      </c>
      <c r="E409" s="8" t="s">
        <v>30</v>
      </c>
      <c r="F409" s="9">
        <f>[1]вспомогательная!G402</f>
        <v>3863</v>
      </c>
      <c r="G409" s="9">
        <f>[1]вспомогательная!H402</f>
        <v>699.7</v>
      </c>
      <c r="H409" s="9">
        <f t="shared" si="35"/>
        <v>3163.3</v>
      </c>
      <c r="I409" s="9">
        <f t="shared" si="36"/>
        <v>18.112865648459746</v>
      </c>
    </row>
    <row r="410" spans="1:9" ht="45" x14ac:dyDescent="0.2">
      <c r="A410" s="7" t="s">
        <v>207</v>
      </c>
      <c r="B410" s="8" t="s">
        <v>206</v>
      </c>
      <c r="C410" s="8" t="s">
        <v>24</v>
      </c>
      <c r="D410" s="8" t="s">
        <v>208</v>
      </c>
      <c r="E410" s="8"/>
      <c r="F410" s="9">
        <f>F411</f>
        <v>76243.100000000006</v>
      </c>
      <c r="G410" s="9">
        <f>G411</f>
        <v>8698.7999999999993</v>
      </c>
      <c r="H410" s="9">
        <f t="shared" si="35"/>
        <v>67544.3</v>
      </c>
      <c r="I410" s="9">
        <f t="shared" si="36"/>
        <v>11.409294742737373</v>
      </c>
    </row>
    <row r="411" spans="1:9" ht="30" x14ac:dyDescent="0.2">
      <c r="A411" s="10" t="s">
        <v>209</v>
      </c>
      <c r="B411" s="8" t="s">
        <v>206</v>
      </c>
      <c r="C411" s="8" t="s">
        <v>24</v>
      </c>
      <c r="D411" s="8" t="s">
        <v>210</v>
      </c>
      <c r="E411" s="8"/>
      <c r="F411" s="9">
        <f>F412</f>
        <v>76243.100000000006</v>
      </c>
      <c r="G411" s="9">
        <f>G412</f>
        <v>8698.7999999999993</v>
      </c>
      <c r="H411" s="9">
        <f t="shared" si="35"/>
        <v>67544.3</v>
      </c>
      <c r="I411" s="9">
        <f t="shared" si="36"/>
        <v>11.409294742737373</v>
      </c>
    </row>
    <row r="412" spans="1:9" ht="60" x14ac:dyDescent="0.2">
      <c r="A412" s="10" t="s">
        <v>216</v>
      </c>
      <c r="B412" s="8" t="s">
        <v>206</v>
      </c>
      <c r="C412" s="8" t="s">
        <v>24</v>
      </c>
      <c r="D412" s="8" t="s">
        <v>212</v>
      </c>
      <c r="E412" s="8"/>
      <c r="F412" s="9">
        <f>F413+F416+F422+F425+F419</f>
        <v>76243.100000000006</v>
      </c>
      <c r="G412" s="9">
        <f>G413+G416+G422+G425+G419</f>
        <v>8698.7999999999993</v>
      </c>
      <c r="H412" s="9">
        <f t="shared" si="35"/>
        <v>67544.3</v>
      </c>
      <c r="I412" s="9">
        <f t="shared" si="36"/>
        <v>11.409294742737373</v>
      </c>
    </row>
    <row r="413" spans="1:9" ht="30" x14ac:dyDescent="0.2">
      <c r="A413" s="7" t="s">
        <v>352</v>
      </c>
      <c r="B413" s="8" t="s">
        <v>206</v>
      </c>
      <c r="C413" s="8" t="s">
        <v>24</v>
      </c>
      <c r="D413" s="8" t="s">
        <v>353</v>
      </c>
      <c r="E413" s="8"/>
      <c r="F413" s="9">
        <f>F414</f>
        <v>19910</v>
      </c>
      <c r="G413" s="9">
        <f>G414</f>
        <v>1970.3</v>
      </c>
      <c r="H413" s="9">
        <f t="shared" si="35"/>
        <v>17939.7</v>
      </c>
      <c r="I413" s="9">
        <f t="shared" si="36"/>
        <v>9.8960321446509294</v>
      </c>
    </row>
    <row r="414" spans="1:9" ht="30" x14ac:dyDescent="0.2">
      <c r="A414" s="10" t="s">
        <v>107</v>
      </c>
      <c r="B414" s="8" t="s">
        <v>206</v>
      </c>
      <c r="C414" s="8" t="s">
        <v>24</v>
      </c>
      <c r="D414" s="8" t="s">
        <v>353</v>
      </c>
      <c r="E414" s="8" t="s">
        <v>108</v>
      </c>
      <c r="F414" s="9">
        <f>F415</f>
        <v>19910</v>
      </c>
      <c r="G414" s="9">
        <f>G415</f>
        <v>1970.3</v>
      </c>
      <c r="H414" s="9">
        <f t="shared" si="35"/>
        <v>17939.7</v>
      </c>
      <c r="I414" s="9">
        <f t="shared" si="36"/>
        <v>9.8960321446509294</v>
      </c>
    </row>
    <row r="415" spans="1:9" x14ac:dyDescent="0.2">
      <c r="A415" s="10" t="s">
        <v>109</v>
      </c>
      <c r="B415" s="8" t="s">
        <v>206</v>
      </c>
      <c r="C415" s="8" t="s">
        <v>24</v>
      </c>
      <c r="D415" s="8" t="s">
        <v>353</v>
      </c>
      <c r="E415" s="8" t="s">
        <v>110</v>
      </c>
      <c r="F415" s="9">
        <f>[1]вспомогательная!G408</f>
        <v>19910</v>
      </c>
      <c r="G415" s="9">
        <f>[1]вспомогательная!H408</f>
        <v>1970.3</v>
      </c>
      <c r="H415" s="9">
        <f t="shared" si="35"/>
        <v>17939.7</v>
      </c>
      <c r="I415" s="9">
        <f t="shared" si="36"/>
        <v>9.8960321446509294</v>
      </c>
    </row>
    <row r="416" spans="1:9" x14ac:dyDescent="0.2">
      <c r="A416" s="10" t="s">
        <v>354</v>
      </c>
      <c r="B416" s="8" t="s">
        <v>206</v>
      </c>
      <c r="C416" s="8" t="s">
        <v>24</v>
      </c>
      <c r="D416" s="8" t="s">
        <v>355</v>
      </c>
      <c r="E416" s="8"/>
      <c r="F416" s="9">
        <f>F417</f>
        <v>11000</v>
      </c>
      <c r="G416" s="9">
        <f>G417</f>
        <v>2355.6</v>
      </c>
      <c r="H416" s="9">
        <f t="shared" si="35"/>
        <v>8644.4</v>
      </c>
      <c r="I416" s="9">
        <f t="shared" si="36"/>
        <v>21.414545454545454</v>
      </c>
    </row>
    <row r="417" spans="1:9" ht="30" x14ac:dyDescent="0.2">
      <c r="A417" s="10" t="s">
        <v>107</v>
      </c>
      <c r="B417" s="8" t="s">
        <v>206</v>
      </c>
      <c r="C417" s="8" t="s">
        <v>24</v>
      </c>
      <c r="D417" s="8" t="s">
        <v>355</v>
      </c>
      <c r="E417" s="8" t="s">
        <v>108</v>
      </c>
      <c r="F417" s="9">
        <f>F418</f>
        <v>11000</v>
      </c>
      <c r="G417" s="9">
        <f>G418</f>
        <v>2355.6</v>
      </c>
      <c r="H417" s="9">
        <f t="shared" si="35"/>
        <v>8644.4</v>
      </c>
      <c r="I417" s="9">
        <f t="shared" si="36"/>
        <v>21.414545454545454</v>
      </c>
    </row>
    <row r="418" spans="1:9" x14ac:dyDescent="0.2">
      <c r="A418" s="10" t="s">
        <v>109</v>
      </c>
      <c r="B418" s="8" t="s">
        <v>206</v>
      </c>
      <c r="C418" s="8" t="s">
        <v>24</v>
      </c>
      <c r="D418" s="8" t="s">
        <v>355</v>
      </c>
      <c r="E418" s="8" t="s">
        <v>110</v>
      </c>
      <c r="F418" s="9">
        <f>[1]вспомогательная!G411</f>
        <v>11000</v>
      </c>
      <c r="G418" s="9">
        <f>[1]вспомогательная!H411</f>
        <v>2355.6</v>
      </c>
      <c r="H418" s="9">
        <f t="shared" si="35"/>
        <v>8644.4</v>
      </c>
      <c r="I418" s="9">
        <f t="shared" si="36"/>
        <v>21.414545454545454</v>
      </c>
    </row>
    <row r="419" spans="1:9" ht="30" x14ac:dyDescent="0.2">
      <c r="A419" s="10" t="s">
        <v>356</v>
      </c>
      <c r="B419" s="8" t="s">
        <v>206</v>
      </c>
      <c r="C419" s="8" t="s">
        <v>24</v>
      </c>
      <c r="D419" s="8" t="s">
        <v>357</v>
      </c>
      <c r="E419" s="8"/>
      <c r="F419" s="9">
        <f>F420</f>
        <v>20000</v>
      </c>
      <c r="G419" s="9">
        <f>G420</f>
        <v>0</v>
      </c>
      <c r="H419" s="9">
        <f t="shared" si="35"/>
        <v>20000</v>
      </c>
      <c r="I419" s="9">
        <f t="shared" si="36"/>
        <v>0</v>
      </c>
    </row>
    <row r="420" spans="1:9" ht="30" x14ac:dyDescent="0.2">
      <c r="A420" s="10" t="s">
        <v>107</v>
      </c>
      <c r="B420" s="8" t="s">
        <v>206</v>
      </c>
      <c r="C420" s="8" t="s">
        <v>24</v>
      </c>
      <c r="D420" s="8" t="s">
        <v>357</v>
      </c>
      <c r="E420" s="8" t="s">
        <v>108</v>
      </c>
      <c r="F420" s="9">
        <f>F421</f>
        <v>20000</v>
      </c>
      <c r="G420" s="9">
        <f>G421</f>
        <v>0</v>
      </c>
      <c r="H420" s="9">
        <f t="shared" si="35"/>
        <v>20000</v>
      </c>
      <c r="I420" s="9">
        <f t="shared" si="36"/>
        <v>0</v>
      </c>
    </row>
    <row r="421" spans="1:9" x14ac:dyDescent="0.2">
      <c r="A421" s="10" t="s">
        <v>109</v>
      </c>
      <c r="B421" s="8" t="s">
        <v>206</v>
      </c>
      <c r="C421" s="8" t="s">
        <v>24</v>
      </c>
      <c r="D421" s="8" t="s">
        <v>357</v>
      </c>
      <c r="E421" s="8" t="s">
        <v>110</v>
      </c>
      <c r="F421" s="9">
        <f>[1]вспомогательная!G414</f>
        <v>20000</v>
      </c>
      <c r="G421" s="9">
        <f>[1]вспомогательная!H414</f>
        <v>0</v>
      </c>
      <c r="H421" s="9">
        <f t="shared" si="35"/>
        <v>20000</v>
      </c>
      <c r="I421" s="9">
        <f t="shared" si="36"/>
        <v>0</v>
      </c>
    </row>
    <row r="422" spans="1:9" x14ac:dyDescent="0.2">
      <c r="A422" s="7" t="s">
        <v>358</v>
      </c>
      <c r="B422" s="8" t="s">
        <v>206</v>
      </c>
      <c r="C422" s="8" t="s">
        <v>24</v>
      </c>
      <c r="D422" s="8" t="s">
        <v>359</v>
      </c>
      <c r="E422" s="8"/>
      <c r="F422" s="9">
        <f>F423</f>
        <v>13333.1</v>
      </c>
      <c r="G422" s="9">
        <f>G423</f>
        <v>4372.8999999999996</v>
      </c>
      <c r="H422" s="9">
        <f t="shared" si="35"/>
        <v>8960.2000000000007</v>
      </c>
      <c r="I422" s="9">
        <f t="shared" si="36"/>
        <v>32.797323953169176</v>
      </c>
    </row>
    <row r="423" spans="1:9" ht="30" x14ac:dyDescent="0.2">
      <c r="A423" s="10" t="s">
        <v>107</v>
      </c>
      <c r="B423" s="8" t="s">
        <v>206</v>
      </c>
      <c r="C423" s="8" t="s">
        <v>24</v>
      </c>
      <c r="D423" s="8" t="s">
        <v>359</v>
      </c>
      <c r="E423" s="8" t="s">
        <v>108</v>
      </c>
      <c r="F423" s="9">
        <f>F424</f>
        <v>13333.1</v>
      </c>
      <c r="G423" s="9">
        <f>G424</f>
        <v>4372.8999999999996</v>
      </c>
      <c r="H423" s="9">
        <f t="shared" si="35"/>
        <v>8960.2000000000007</v>
      </c>
      <c r="I423" s="9">
        <f t="shared" si="36"/>
        <v>32.797323953169176</v>
      </c>
    </row>
    <row r="424" spans="1:9" x14ac:dyDescent="0.2">
      <c r="A424" s="10" t="s">
        <v>109</v>
      </c>
      <c r="B424" s="8" t="s">
        <v>206</v>
      </c>
      <c r="C424" s="8" t="s">
        <v>24</v>
      </c>
      <c r="D424" s="8" t="s">
        <v>359</v>
      </c>
      <c r="E424" s="8" t="s">
        <v>110</v>
      </c>
      <c r="F424" s="9">
        <f>[1]вспомогательная!G417</f>
        <v>13333.1</v>
      </c>
      <c r="G424" s="9">
        <f>[1]вспомогательная!H417</f>
        <v>4372.8999999999996</v>
      </c>
      <c r="H424" s="9">
        <f t="shared" si="35"/>
        <v>8960.2000000000007</v>
      </c>
      <c r="I424" s="9">
        <f t="shared" si="36"/>
        <v>32.797323953169176</v>
      </c>
    </row>
    <row r="425" spans="1:9" x14ac:dyDescent="0.2">
      <c r="A425" s="10" t="s">
        <v>360</v>
      </c>
      <c r="B425" s="8" t="s">
        <v>206</v>
      </c>
      <c r="C425" s="8" t="s">
        <v>24</v>
      </c>
      <c r="D425" s="8" t="s">
        <v>361</v>
      </c>
      <c r="E425" s="8"/>
      <c r="F425" s="9">
        <f>F426</f>
        <v>12000</v>
      </c>
      <c r="G425" s="9">
        <f>G426</f>
        <v>0</v>
      </c>
      <c r="H425" s="9">
        <f t="shared" si="35"/>
        <v>12000</v>
      </c>
      <c r="I425" s="9">
        <f t="shared" si="36"/>
        <v>0</v>
      </c>
    </row>
    <row r="426" spans="1:9" ht="30" x14ac:dyDescent="0.2">
      <c r="A426" s="10" t="s">
        <v>107</v>
      </c>
      <c r="B426" s="8" t="s">
        <v>206</v>
      </c>
      <c r="C426" s="8" t="s">
        <v>24</v>
      </c>
      <c r="D426" s="8" t="s">
        <v>361</v>
      </c>
      <c r="E426" s="8" t="s">
        <v>108</v>
      </c>
      <c r="F426" s="9">
        <f>F427</f>
        <v>12000</v>
      </c>
      <c r="G426" s="9">
        <f>G427</f>
        <v>0</v>
      </c>
      <c r="H426" s="9">
        <f t="shared" si="35"/>
        <v>12000</v>
      </c>
      <c r="I426" s="9">
        <f t="shared" si="36"/>
        <v>0</v>
      </c>
    </row>
    <row r="427" spans="1:9" x14ac:dyDescent="0.2">
      <c r="A427" s="10" t="s">
        <v>109</v>
      </c>
      <c r="B427" s="8" t="s">
        <v>206</v>
      </c>
      <c r="C427" s="8" t="s">
        <v>24</v>
      </c>
      <c r="D427" s="8" t="s">
        <v>361</v>
      </c>
      <c r="E427" s="8" t="s">
        <v>110</v>
      </c>
      <c r="F427" s="9">
        <f>[1]вспомогательная!G420</f>
        <v>12000</v>
      </c>
      <c r="G427" s="9">
        <f>[1]вспомогательная!H420</f>
        <v>0</v>
      </c>
      <c r="H427" s="9">
        <f t="shared" si="35"/>
        <v>12000</v>
      </c>
      <c r="I427" s="9">
        <f t="shared" si="36"/>
        <v>0</v>
      </c>
    </row>
    <row r="428" spans="1:9" x14ac:dyDescent="0.2">
      <c r="A428" s="10" t="s">
        <v>61</v>
      </c>
      <c r="B428" s="8" t="s">
        <v>206</v>
      </c>
      <c r="C428" s="8" t="s">
        <v>24</v>
      </c>
      <c r="D428" s="8" t="s">
        <v>62</v>
      </c>
      <c r="E428" s="17"/>
      <c r="F428" s="18">
        <f>F429</f>
        <v>3304.9</v>
      </c>
      <c r="G428" s="18">
        <f>G429</f>
        <v>3304.9</v>
      </c>
      <c r="H428" s="9">
        <f t="shared" si="35"/>
        <v>0</v>
      </c>
      <c r="I428" s="9">
        <f t="shared" si="36"/>
        <v>100</v>
      </c>
    </row>
    <row r="429" spans="1:9" x14ac:dyDescent="0.2">
      <c r="A429" s="11" t="s">
        <v>121</v>
      </c>
      <c r="B429" s="8" t="s">
        <v>206</v>
      </c>
      <c r="C429" s="8" t="s">
        <v>24</v>
      </c>
      <c r="D429" s="17" t="s">
        <v>122</v>
      </c>
      <c r="E429" s="17"/>
      <c r="F429" s="18">
        <f>F430+F433</f>
        <v>3304.9</v>
      </c>
      <c r="G429" s="18">
        <f>G430+G433</f>
        <v>3304.9</v>
      </c>
      <c r="H429" s="9">
        <f t="shared" si="35"/>
        <v>0</v>
      </c>
      <c r="I429" s="9">
        <f t="shared" si="36"/>
        <v>100</v>
      </c>
    </row>
    <row r="430" spans="1:9" ht="45" x14ac:dyDescent="0.2">
      <c r="A430" s="16" t="s">
        <v>362</v>
      </c>
      <c r="B430" s="8" t="s">
        <v>206</v>
      </c>
      <c r="C430" s="8" t="s">
        <v>24</v>
      </c>
      <c r="D430" s="17" t="s">
        <v>363</v>
      </c>
      <c r="E430" s="17"/>
      <c r="F430" s="18">
        <f>F431</f>
        <v>698</v>
      </c>
      <c r="G430" s="18">
        <f>G431</f>
        <v>698</v>
      </c>
      <c r="H430" s="9">
        <f t="shared" si="35"/>
        <v>0</v>
      </c>
      <c r="I430" s="9">
        <f t="shared" si="36"/>
        <v>100</v>
      </c>
    </row>
    <row r="431" spans="1:9" ht="30" x14ac:dyDescent="0.2">
      <c r="A431" s="16" t="s">
        <v>107</v>
      </c>
      <c r="B431" s="8" t="s">
        <v>206</v>
      </c>
      <c r="C431" s="8" t="s">
        <v>24</v>
      </c>
      <c r="D431" s="17" t="s">
        <v>363</v>
      </c>
      <c r="E431" s="17" t="s">
        <v>108</v>
      </c>
      <c r="F431" s="18">
        <f>F432</f>
        <v>698</v>
      </c>
      <c r="G431" s="18">
        <f>G432</f>
        <v>698</v>
      </c>
      <c r="H431" s="9">
        <f t="shared" si="35"/>
        <v>0</v>
      </c>
      <c r="I431" s="9">
        <f t="shared" si="36"/>
        <v>100</v>
      </c>
    </row>
    <row r="432" spans="1:9" x14ac:dyDescent="0.2">
      <c r="A432" s="16" t="s">
        <v>109</v>
      </c>
      <c r="B432" s="8" t="s">
        <v>206</v>
      </c>
      <c r="C432" s="8" t="s">
        <v>24</v>
      </c>
      <c r="D432" s="17" t="s">
        <v>363</v>
      </c>
      <c r="E432" s="17" t="s">
        <v>110</v>
      </c>
      <c r="F432" s="18">
        <f>[1]вспомогательная!G425</f>
        <v>698</v>
      </c>
      <c r="G432" s="18">
        <f>[1]вспомогательная!H425</f>
        <v>698</v>
      </c>
      <c r="H432" s="9">
        <f t="shared" si="35"/>
        <v>0</v>
      </c>
      <c r="I432" s="9">
        <f t="shared" si="36"/>
        <v>100</v>
      </c>
    </row>
    <row r="433" spans="1:9" ht="45" x14ac:dyDescent="0.2">
      <c r="A433" s="16" t="s">
        <v>364</v>
      </c>
      <c r="B433" s="8" t="s">
        <v>206</v>
      </c>
      <c r="C433" s="8" t="s">
        <v>24</v>
      </c>
      <c r="D433" s="17" t="s">
        <v>365</v>
      </c>
      <c r="E433" s="17"/>
      <c r="F433" s="18">
        <f>F434</f>
        <v>2606.9</v>
      </c>
      <c r="G433" s="18">
        <f>G434</f>
        <v>2606.9</v>
      </c>
      <c r="H433" s="9">
        <f t="shared" si="35"/>
        <v>0</v>
      </c>
      <c r="I433" s="9">
        <f t="shared" si="36"/>
        <v>100</v>
      </c>
    </row>
    <row r="434" spans="1:9" ht="30" x14ac:dyDescent="0.2">
      <c r="A434" s="16" t="s">
        <v>107</v>
      </c>
      <c r="B434" s="8" t="s">
        <v>206</v>
      </c>
      <c r="C434" s="8" t="s">
        <v>24</v>
      </c>
      <c r="D434" s="17" t="s">
        <v>365</v>
      </c>
      <c r="E434" s="17" t="s">
        <v>108</v>
      </c>
      <c r="F434" s="18">
        <f>F435</f>
        <v>2606.9</v>
      </c>
      <c r="G434" s="18">
        <f>G435</f>
        <v>2606.9</v>
      </c>
      <c r="H434" s="9">
        <f t="shared" si="35"/>
        <v>0</v>
      </c>
      <c r="I434" s="9">
        <f t="shared" si="36"/>
        <v>100</v>
      </c>
    </row>
    <row r="435" spans="1:9" x14ac:dyDescent="0.2">
      <c r="A435" s="16" t="s">
        <v>109</v>
      </c>
      <c r="B435" s="8" t="s">
        <v>206</v>
      </c>
      <c r="C435" s="8" t="s">
        <v>24</v>
      </c>
      <c r="D435" s="17" t="s">
        <v>365</v>
      </c>
      <c r="E435" s="17" t="s">
        <v>110</v>
      </c>
      <c r="F435" s="18">
        <f>[1]вспомогательная!G428</f>
        <v>2606.9</v>
      </c>
      <c r="G435" s="18">
        <f>[1]вспомогательная!H428</f>
        <v>2606.9</v>
      </c>
      <c r="H435" s="9">
        <f t="shared" si="35"/>
        <v>0</v>
      </c>
      <c r="I435" s="9">
        <f t="shared" si="36"/>
        <v>100</v>
      </c>
    </row>
    <row r="436" spans="1:9" x14ac:dyDescent="0.2">
      <c r="A436" s="10" t="s">
        <v>366</v>
      </c>
      <c r="B436" s="8" t="s">
        <v>206</v>
      </c>
      <c r="C436" s="8" t="s">
        <v>206</v>
      </c>
      <c r="D436" s="8"/>
      <c r="E436" s="8"/>
      <c r="F436" s="9">
        <f>F460+F455+F437+F447</f>
        <v>21605</v>
      </c>
      <c r="G436" s="9">
        <f>G460+G455+G437+G447</f>
        <v>10686.2</v>
      </c>
      <c r="H436" s="9">
        <f t="shared" si="35"/>
        <v>10918.8</v>
      </c>
      <c r="I436" s="9">
        <f t="shared" si="36"/>
        <v>49.461698680860913</v>
      </c>
    </row>
    <row r="437" spans="1:9" ht="30" x14ac:dyDescent="0.2">
      <c r="A437" s="10" t="s">
        <v>283</v>
      </c>
      <c r="B437" s="8" t="s">
        <v>206</v>
      </c>
      <c r="C437" s="8" t="s">
        <v>206</v>
      </c>
      <c r="D437" s="8" t="s">
        <v>284</v>
      </c>
      <c r="E437" s="8"/>
      <c r="F437" s="9">
        <f t="shared" ref="F437:G439" si="38">F438</f>
        <v>9990</v>
      </c>
      <c r="G437" s="9">
        <f t="shared" si="38"/>
        <v>1136.2</v>
      </c>
      <c r="H437" s="9">
        <f t="shared" si="35"/>
        <v>8853.7999999999993</v>
      </c>
      <c r="I437" s="9">
        <f t="shared" si="36"/>
        <v>11.373373373373374</v>
      </c>
    </row>
    <row r="438" spans="1:9" x14ac:dyDescent="0.2">
      <c r="A438" s="7" t="s">
        <v>346</v>
      </c>
      <c r="B438" s="8" t="s">
        <v>206</v>
      </c>
      <c r="C438" s="8" t="s">
        <v>206</v>
      </c>
      <c r="D438" s="8" t="s">
        <v>347</v>
      </c>
      <c r="E438" s="8"/>
      <c r="F438" s="9">
        <f t="shared" si="38"/>
        <v>9990</v>
      </c>
      <c r="G438" s="9">
        <f t="shared" si="38"/>
        <v>1136.2</v>
      </c>
      <c r="H438" s="9">
        <f t="shared" si="35"/>
        <v>8853.7999999999993</v>
      </c>
      <c r="I438" s="9">
        <f t="shared" si="36"/>
        <v>11.373373373373374</v>
      </c>
    </row>
    <row r="439" spans="1:9" ht="30" x14ac:dyDescent="0.2">
      <c r="A439" s="7" t="s">
        <v>306</v>
      </c>
      <c r="B439" s="8" t="s">
        <v>206</v>
      </c>
      <c r="C439" s="8" t="s">
        <v>206</v>
      </c>
      <c r="D439" s="8" t="s">
        <v>367</v>
      </c>
      <c r="E439" s="8"/>
      <c r="F439" s="9">
        <f t="shared" si="38"/>
        <v>9990</v>
      </c>
      <c r="G439" s="9">
        <f t="shared" si="38"/>
        <v>1136.2</v>
      </c>
      <c r="H439" s="9">
        <f t="shared" si="35"/>
        <v>8853.7999999999993</v>
      </c>
      <c r="I439" s="9">
        <f t="shared" si="36"/>
        <v>11.373373373373374</v>
      </c>
    </row>
    <row r="440" spans="1:9" ht="30" x14ac:dyDescent="0.2">
      <c r="A440" s="11" t="s">
        <v>368</v>
      </c>
      <c r="B440" s="8" t="s">
        <v>206</v>
      </c>
      <c r="C440" s="8" t="s">
        <v>206</v>
      </c>
      <c r="D440" s="8" t="s">
        <v>369</v>
      </c>
      <c r="E440" s="8"/>
      <c r="F440" s="9">
        <f>F441+F443+F445</f>
        <v>9990</v>
      </c>
      <c r="G440" s="9">
        <f>G441+G443+G445</f>
        <v>1136.2</v>
      </c>
      <c r="H440" s="9">
        <f t="shared" si="35"/>
        <v>8853.7999999999993</v>
      </c>
      <c r="I440" s="9">
        <f t="shared" si="36"/>
        <v>11.373373373373374</v>
      </c>
    </row>
    <row r="441" spans="1:9" ht="60" x14ac:dyDescent="0.2">
      <c r="A441" s="11" t="s">
        <v>19</v>
      </c>
      <c r="B441" s="8" t="s">
        <v>206</v>
      </c>
      <c r="C441" s="8" t="s">
        <v>206</v>
      </c>
      <c r="D441" s="8" t="s">
        <v>369</v>
      </c>
      <c r="E441" s="8">
        <v>100</v>
      </c>
      <c r="F441" s="9">
        <f>F442</f>
        <v>5617</v>
      </c>
      <c r="G441" s="9">
        <f>G442</f>
        <v>1117.7</v>
      </c>
      <c r="H441" s="9">
        <f t="shared" si="35"/>
        <v>4499.3</v>
      </c>
      <c r="I441" s="9">
        <f t="shared" si="36"/>
        <v>19.898522342887663</v>
      </c>
    </row>
    <row r="442" spans="1:9" x14ac:dyDescent="0.2">
      <c r="A442" s="11" t="s">
        <v>77</v>
      </c>
      <c r="B442" s="8" t="s">
        <v>206</v>
      </c>
      <c r="C442" s="8" t="s">
        <v>206</v>
      </c>
      <c r="D442" s="8" t="s">
        <v>369</v>
      </c>
      <c r="E442" s="8">
        <v>110</v>
      </c>
      <c r="F442" s="9">
        <f>[1]вспомогательная!G435</f>
        <v>5617</v>
      </c>
      <c r="G442" s="9">
        <f>[1]вспомогательная!H435</f>
        <v>1117.7</v>
      </c>
      <c r="H442" s="9">
        <f t="shared" si="35"/>
        <v>4499.3</v>
      </c>
      <c r="I442" s="9">
        <f t="shared" si="36"/>
        <v>19.898522342887663</v>
      </c>
    </row>
    <row r="443" spans="1:9" ht="30" x14ac:dyDescent="0.2">
      <c r="A443" s="11" t="s">
        <v>27</v>
      </c>
      <c r="B443" s="8" t="s">
        <v>206</v>
      </c>
      <c r="C443" s="8" t="s">
        <v>206</v>
      </c>
      <c r="D443" s="8" t="s">
        <v>369</v>
      </c>
      <c r="E443" s="8">
        <v>200</v>
      </c>
      <c r="F443" s="9">
        <f>F444</f>
        <v>4350</v>
      </c>
      <c r="G443" s="9">
        <f>G444</f>
        <v>3.5</v>
      </c>
      <c r="H443" s="9">
        <f t="shared" si="35"/>
        <v>4346.5</v>
      </c>
      <c r="I443" s="9">
        <f t="shared" si="36"/>
        <v>8.0459770114942528E-2</v>
      </c>
    </row>
    <row r="444" spans="1:9" ht="30" x14ac:dyDescent="0.2">
      <c r="A444" s="11" t="s">
        <v>29</v>
      </c>
      <c r="B444" s="8" t="s">
        <v>206</v>
      </c>
      <c r="C444" s="8" t="s">
        <v>206</v>
      </c>
      <c r="D444" s="8" t="s">
        <v>369</v>
      </c>
      <c r="E444" s="8">
        <v>240</v>
      </c>
      <c r="F444" s="9">
        <f>[1]вспомогательная!G437</f>
        <v>4350</v>
      </c>
      <c r="G444" s="9">
        <f>[1]вспомогательная!H437</f>
        <v>3.5</v>
      </c>
      <c r="H444" s="9">
        <f t="shared" si="35"/>
        <v>4346.5</v>
      </c>
      <c r="I444" s="9">
        <f t="shared" si="36"/>
        <v>8.0459770114942528E-2</v>
      </c>
    </row>
    <row r="445" spans="1:9" x14ac:dyDescent="0.2">
      <c r="A445" s="11" t="s">
        <v>31</v>
      </c>
      <c r="B445" s="8" t="s">
        <v>206</v>
      </c>
      <c r="C445" s="8" t="s">
        <v>206</v>
      </c>
      <c r="D445" s="8" t="s">
        <v>369</v>
      </c>
      <c r="E445" s="8">
        <v>800</v>
      </c>
      <c r="F445" s="9">
        <f>F446</f>
        <v>23</v>
      </c>
      <c r="G445" s="9">
        <f>G446</f>
        <v>15</v>
      </c>
      <c r="H445" s="9">
        <f t="shared" si="35"/>
        <v>8</v>
      </c>
      <c r="I445" s="9">
        <f t="shared" si="36"/>
        <v>65.217391304347828</v>
      </c>
    </row>
    <row r="446" spans="1:9" x14ac:dyDescent="0.2">
      <c r="A446" s="11" t="s">
        <v>33</v>
      </c>
      <c r="B446" s="8" t="s">
        <v>206</v>
      </c>
      <c r="C446" s="8" t="s">
        <v>206</v>
      </c>
      <c r="D446" s="8" t="s">
        <v>369</v>
      </c>
      <c r="E446" s="8">
        <v>850</v>
      </c>
      <c r="F446" s="9">
        <f>[1]вспомогательная!G439</f>
        <v>23</v>
      </c>
      <c r="G446" s="9">
        <f>[1]вспомогательная!H439</f>
        <v>15</v>
      </c>
      <c r="H446" s="9">
        <f t="shared" si="35"/>
        <v>8</v>
      </c>
      <c r="I446" s="9">
        <f t="shared" si="36"/>
        <v>65.217391304347828</v>
      </c>
    </row>
    <row r="447" spans="1:9" ht="45" x14ac:dyDescent="0.2">
      <c r="A447" s="7" t="s">
        <v>207</v>
      </c>
      <c r="B447" s="8" t="s">
        <v>206</v>
      </c>
      <c r="C447" s="8" t="s">
        <v>206</v>
      </c>
      <c r="D447" s="8" t="s">
        <v>208</v>
      </c>
      <c r="E447" s="8"/>
      <c r="F447" s="9">
        <f t="shared" ref="F447:G449" si="39">F448</f>
        <v>540</v>
      </c>
      <c r="G447" s="9">
        <f t="shared" si="39"/>
        <v>0</v>
      </c>
      <c r="H447" s="9">
        <f t="shared" si="35"/>
        <v>540</v>
      </c>
      <c r="I447" s="9">
        <f t="shared" si="36"/>
        <v>0</v>
      </c>
    </row>
    <row r="448" spans="1:9" ht="30" x14ac:dyDescent="0.2">
      <c r="A448" s="10" t="s">
        <v>209</v>
      </c>
      <c r="B448" s="8" t="s">
        <v>206</v>
      </c>
      <c r="C448" s="8" t="s">
        <v>206</v>
      </c>
      <c r="D448" s="8" t="s">
        <v>210</v>
      </c>
      <c r="E448" s="8"/>
      <c r="F448" s="9">
        <f t="shared" si="39"/>
        <v>540</v>
      </c>
      <c r="G448" s="9">
        <f t="shared" si="39"/>
        <v>0</v>
      </c>
      <c r="H448" s="9">
        <f t="shared" si="35"/>
        <v>540</v>
      </c>
      <c r="I448" s="9">
        <f t="shared" si="36"/>
        <v>0</v>
      </c>
    </row>
    <row r="449" spans="1:9" ht="60" x14ac:dyDescent="0.2">
      <c r="A449" s="10" t="s">
        <v>216</v>
      </c>
      <c r="B449" s="8" t="s">
        <v>206</v>
      </c>
      <c r="C449" s="8" t="s">
        <v>206</v>
      </c>
      <c r="D449" s="8" t="s">
        <v>212</v>
      </c>
      <c r="E449" s="8"/>
      <c r="F449" s="9">
        <f t="shared" si="39"/>
        <v>540</v>
      </c>
      <c r="G449" s="9">
        <f t="shared" si="39"/>
        <v>0</v>
      </c>
      <c r="H449" s="9">
        <f t="shared" si="35"/>
        <v>540</v>
      </c>
      <c r="I449" s="9">
        <f t="shared" si="36"/>
        <v>0</v>
      </c>
    </row>
    <row r="450" spans="1:9" ht="45" x14ac:dyDescent="0.2">
      <c r="A450" s="16" t="s">
        <v>370</v>
      </c>
      <c r="B450" s="8" t="s">
        <v>206</v>
      </c>
      <c r="C450" s="8" t="s">
        <v>206</v>
      </c>
      <c r="D450" s="17" t="s">
        <v>371</v>
      </c>
      <c r="E450" s="17"/>
      <c r="F450" s="9">
        <f>F451+F453</f>
        <v>540</v>
      </c>
      <c r="G450" s="9">
        <f>G451+G453</f>
        <v>0</v>
      </c>
      <c r="H450" s="9">
        <f t="shared" si="35"/>
        <v>540</v>
      </c>
      <c r="I450" s="9">
        <f t="shared" si="36"/>
        <v>0</v>
      </c>
    </row>
    <row r="451" spans="1:9" ht="60" x14ac:dyDescent="0.2">
      <c r="A451" s="10" t="s">
        <v>19</v>
      </c>
      <c r="B451" s="8" t="s">
        <v>206</v>
      </c>
      <c r="C451" s="8" t="s">
        <v>206</v>
      </c>
      <c r="D451" s="17" t="s">
        <v>371</v>
      </c>
      <c r="E451" s="17" t="s">
        <v>20</v>
      </c>
      <c r="F451" s="9">
        <f>F452</f>
        <v>513</v>
      </c>
      <c r="G451" s="9">
        <f>G452</f>
        <v>0</v>
      </c>
      <c r="H451" s="9">
        <f t="shared" si="35"/>
        <v>513</v>
      </c>
      <c r="I451" s="9">
        <f t="shared" si="36"/>
        <v>0</v>
      </c>
    </row>
    <row r="452" spans="1:9" ht="30" x14ac:dyDescent="0.2">
      <c r="A452" s="10" t="s">
        <v>21</v>
      </c>
      <c r="B452" s="8" t="s">
        <v>206</v>
      </c>
      <c r="C452" s="8" t="s">
        <v>206</v>
      </c>
      <c r="D452" s="17" t="s">
        <v>371</v>
      </c>
      <c r="E452" s="17" t="s">
        <v>22</v>
      </c>
      <c r="F452" s="9">
        <f>[1]вспомогательная!G445</f>
        <v>513</v>
      </c>
      <c r="G452" s="9">
        <f>[1]вспомогательная!H445</f>
        <v>0</v>
      </c>
      <c r="H452" s="9">
        <f t="shared" si="35"/>
        <v>513</v>
      </c>
      <c r="I452" s="9">
        <f t="shared" si="36"/>
        <v>0</v>
      </c>
    </row>
    <row r="453" spans="1:9" ht="30" x14ac:dyDescent="0.2">
      <c r="A453" s="16" t="s">
        <v>27</v>
      </c>
      <c r="B453" s="8" t="s">
        <v>206</v>
      </c>
      <c r="C453" s="8" t="s">
        <v>206</v>
      </c>
      <c r="D453" s="17" t="s">
        <v>371</v>
      </c>
      <c r="E453" s="17" t="s">
        <v>28</v>
      </c>
      <c r="F453" s="9">
        <f>F454</f>
        <v>27</v>
      </c>
      <c r="G453" s="9">
        <f>G454</f>
        <v>0</v>
      </c>
      <c r="H453" s="9">
        <f t="shared" si="35"/>
        <v>27</v>
      </c>
      <c r="I453" s="9">
        <f t="shared" si="36"/>
        <v>0</v>
      </c>
    </row>
    <row r="454" spans="1:9" ht="30" x14ac:dyDescent="0.2">
      <c r="A454" s="16" t="s">
        <v>29</v>
      </c>
      <c r="B454" s="8" t="s">
        <v>206</v>
      </c>
      <c r="C454" s="8" t="s">
        <v>206</v>
      </c>
      <c r="D454" s="17" t="s">
        <v>371</v>
      </c>
      <c r="E454" s="17" t="s">
        <v>30</v>
      </c>
      <c r="F454" s="9">
        <f>[1]вспомогательная!G447</f>
        <v>27</v>
      </c>
      <c r="G454" s="9">
        <f>[1]вспомогательная!H447</f>
        <v>0</v>
      </c>
      <c r="H454" s="9">
        <f t="shared" si="35"/>
        <v>27</v>
      </c>
      <c r="I454" s="9">
        <f t="shared" si="36"/>
        <v>0</v>
      </c>
    </row>
    <row r="455" spans="1:9" ht="45" x14ac:dyDescent="0.2">
      <c r="A455" s="11" t="s">
        <v>49</v>
      </c>
      <c r="B455" s="8" t="s">
        <v>206</v>
      </c>
      <c r="C455" s="8" t="s">
        <v>206</v>
      </c>
      <c r="D455" s="8" t="s">
        <v>372</v>
      </c>
      <c r="E455" s="8"/>
      <c r="F455" s="9">
        <f t="shared" ref="F455:G458" si="40">F456</f>
        <v>1075</v>
      </c>
      <c r="G455" s="9">
        <f t="shared" si="40"/>
        <v>0</v>
      </c>
      <c r="H455" s="9">
        <f t="shared" ref="H455:H518" si="41">F455-G455</f>
        <v>1075</v>
      </c>
      <c r="I455" s="9">
        <f t="shared" ref="I455:I518" si="42">G455/F455*100</f>
        <v>0</v>
      </c>
    </row>
    <row r="456" spans="1:9" ht="30" x14ac:dyDescent="0.2">
      <c r="A456" s="7" t="s">
        <v>373</v>
      </c>
      <c r="B456" s="8" t="s">
        <v>206</v>
      </c>
      <c r="C456" s="8" t="s">
        <v>206</v>
      </c>
      <c r="D456" s="8" t="s">
        <v>374</v>
      </c>
      <c r="E456" s="8"/>
      <c r="F456" s="9">
        <f t="shared" si="40"/>
        <v>1075</v>
      </c>
      <c r="G456" s="9">
        <f t="shared" si="40"/>
        <v>0</v>
      </c>
      <c r="H456" s="9">
        <f t="shared" si="41"/>
        <v>1075</v>
      </c>
      <c r="I456" s="9">
        <f t="shared" si="42"/>
        <v>0</v>
      </c>
    </row>
    <row r="457" spans="1:9" ht="30" x14ac:dyDescent="0.2">
      <c r="A457" s="7" t="s">
        <v>375</v>
      </c>
      <c r="B457" s="8" t="s">
        <v>206</v>
      </c>
      <c r="C457" s="8" t="s">
        <v>206</v>
      </c>
      <c r="D457" s="8" t="s">
        <v>376</v>
      </c>
      <c r="E457" s="8"/>
      <c r="F457" s="9">
        <f t="shared" si="40"/>
        <v>1075</v>
      </c>
      <c r="G457" s="9">
        <f t="shared" si="40"/>
        <v>0</v>
      </c>
      <c r="H457" s="9">
        <f t="shared" si="41"/>
        <v>1075</v>
      </c>
      <c r="I457" s="9">
        <f t="shared" si="42"/>
        <v>0</v>
      </c>
    </row>
    <row r="458" spans="1:9" ht="30" x14ac:dyDescent="0.2">
      <c r="A458" s="10" t="s">
        <v>27</v>
      </c>
      <c r="B458" s="8" t="s">
        <v>206</v>
      </c>
      <c r="C458" s="8" t="s">
        <v>206</v>
      </c>
      <c r="D458" s="8" t="s">
        <v>376</v>
      </c>
      <c r="E458" s="8" t="s">
        <v>28</v>
      </c>
      <c r="F458" s="9">
        <f t="shared" si="40"/>
        <v>1075</v>
      </c>
      <c r="G458" s="9">
        <f t="shared" si="40"/>
        <v>0</v>
      </c>
      <c r="H458" s="9">
        <f t="shared" si="41"/>
        <v>1075</v>
      </c>
      <c r="I458" s="9">
        <f t="shared" si="42"/>
        <v>0</v>
      </c>
    </row>
    <row r="459" spans="1:9" ht="30" x14ac:dyDescent="0.2">
      <c r="A459" s="10" t="s">
        <v>29</v>
      </c>
      <c r="B459" s="8" t="s">
        <v>206</v>
      </c>
      <c r="C459" s="8" t="s">
        <v>206</v>
      </c>
      <c r="D459" s="8" t="s">
        <v>376</v>
      </c>
      <c r="E459" s="8" t="s">
        <v>30</v>
      </c>
      <c r="F459" s="9">
        <f>[1]вспомогательная!G452</f>
        <v>1075</v>
      </c>
      <c r="G459" s="9">
        <f>[1]вспомогательная!H452</f>
        <v>0</v>
      </c>
      <c r="H459" s="9">
        <f t="shared" si="41"/>
        <v>1075</v>
      </c>
      <c r="I459" s="9">
        <f t="shared" si="42"/>
        <v>0</v>
      </c>
    </row>
    <row r="460" spans="1:9" x14ac:dyDescent="0.2">
      <c r="A460" s="7" t="s">
        <v>61</v>
      </c>
      <c r="B460" s="8" t="s">
        <v>206</v>
      </c>
      <c r="C460" s="8" t="s">
        <v>206</v>
      </c>
      <c r="D460" s="8" t="s">
        <v>62</v>
      </c>
      <c r="E460" s="8"/>
      <c r="F460" s="9">
        <f t="shared" ref="F460:G462" si="43">F461</f>
        <v>10000</v>
      </c>
      <c r="G460" s="9">
        <f t="shared" si="43"/>
        <v>9550</v>
      </c>
      <c r="H460" s="9">
        <f t="shared" si="41"/>
        <v>450</v>
      </c>
      <c r="I460" s="9">
        <f t="shared" si="42"/>
        <v>95.5</v>
      </c>
    </row>
    <row r="461" spans="1:9" ht="30" x14ac:dyDescent="0.2">
      <c r="A461" s="10" t="s">
        <v>377</v>
      </c>
      <c r="B461" s="8" t="s">
        <v>206</v>
      </c>
      <c r="C461" s="8" t="s">
        <v>206</v>
      </c>
      <c r="D461" s="8" t="s">
        <v>378</v>
      </c>
      <c r="E461" s="8"/>
      <c r="F461" s="9">
        <f t="shared" si="43"/>
        <v>10000</v>
      </c>
      <c r="G461" s="9">
        <f t="shared" si="43"/>
        <v>9550</v>
      </c>
      <c r="H461" s="9">
        <f t="shared" si="41"/>
        <v>450</v>
      </c>
      <c r="I461" s="9">
        <f t="shared" si="42"/>
        <v>95.5</v>
      </c>
    </row>
    <row r="462" spans="1:9" ht="30" x14ac:dyDescent="0.2">
      <c r="A462" s="10" t="s">
        <v>107</v>
      </c>
      <c r="B462" s="8" t="s">
        <v>206</v>
      </c>
      <c r="C462" s="8" t="s">
        <v>206</v>
      </c>
      <c r="D462" s="8" t="s">
        <v>378</v>
      </c>
      <c r="E462" s="8" t="s">
        <v>108</v>
      </c>
      <c r="F462" s="9">
        <f t="shared" si="43"/>
        <v>10000</v>
      </c>
      <c r="G462" s="9">
        <f t="shared" si="43"/>
        <v>9550</v>
      </c>
      <c r="H462" s="9">
        <f t="shared" si="41"/>
        <v>450</v>
      </c>
      <c r="I462" s="9">
        <f t="shared" si="42"/>
        <v>95.5</v>
      </c>
    </row>
    <row r="463" spans="1:9" x14ac:dyDescent="0.2">
      <c r="A463" s="10" t="s">
        <v>109</v>
      </c>
      <c r="B463" s="8" t="s">
        <v>206</v>
      </c>
      <c r="C463" s="8" t="s">
        <v>206</v>
      </c>
      <c r="D463" s="8" t="s">
        <v>378</v>
      </c>
      <c r="E463" s="8" t="s">
        <v>110</v>
      </c>
      <c r="F463" s="9">
        <f>[1]вспомогательная!G456</f>
        <v>10000</v>
      </c>
      <c r="G463" s="9">
        <f>[1]вспомогательная!H456</f>
        <v>9550</v>
      </c>
      <c r="H463" s="9">
        <f t="shared" si="41"/>
        <v>450</v>
      </c>
      <c r="I463" s="9">
        <f t="shared" si="42"/>
        <v>95.5</v>
      </c>
    </row>
    <row r="464" spans="1:9" ht="15.75" x14ac:dyDescent="0.25">
      <c r="A464" s="4" t="s">
        <v>379</v>
      </c>
      <c r="B464" s="5" t="s">
        <v>56</v>
      </c>
      <c r="C464" s="5"/>
      <c r="D464" s="5"/>
      <c r="E464" s="5"/>
      <c r="F464" s="6">
        <f>F465</f>
        <v>1777.9</v>
      </c>
      <c r="G464" s="6">
        <f>G465</f>
        <v>442.5</v>
      </c>
      <c r="H464" s="6">
        <f t="shared" si="41"/>
        <v>1335.4</v>
      </c>
      <c r="I464" s="6">
        <f t="shared" si="42"/>
        <v>24.888913887170254</v>
      </c>
    </row>
    <row r="465" spans="1:9" ht="30" x14ac:dyDescent="0.2">
      <c r="A465" s="7" t="s">
        <v>380</v>
      </c>
      <c r="B465" s="8" t="s">
        <v>56</v>
      </c>
      <c r="C465" s="8" t="s">
        <v>24</v>
      </c>
      <c r="D465" s="8"/>
      <c r="E465" s="8"/>
      <c r="F465" s="9">
        <f>F466+F485</f>
        <v>1777.9</v>
      </c>
      <c r="G465" s="9">
        <f>G466+G485</f>
        <v>442.5</v>
      </c>
      <c r="H465" s="9">
        <f t="shared" si="41"/>
        <v>1335.4</v>
      </c>
      <c r="I465" s="9">
        <f t="shared" si="42"/>
        <v>24.888913887170254</v>
      </c>
    </row>
    <row r="466" spans="1:9" ht="30" x14ac:dyDescent="0.2">
      <c r="A466" s="7" t="s">
        <v>381</v>
      </c>
      <c r="B466" s="8" t="s">
        <v>56</v>
      </c>
      <c r="C466" s="8" t="s">
        <v>24</v>
      </c>
      <c r="D466" s="8" t="s">
        <v>382</v>
      </c>
      <c r="E466" s="8"/>
      <c r="F466" s="9">
        <f>F467+F477+F481</f>
        <v>1728</v>
      </c>
      <c r="G466" s="9">
        <f>G467+G477+G481</f>
        <v>392.6</v>
      </c>
      <c r="H466" s="9">
        <f t="shared" si="41"/>
        <v>1335.4</v>
      </c>
      <c r="I466" s="9">
        <f t="shared" si="42"/>
        <v>22.719907407407408</v>
      </c>
    </row>
    <row r="467" spans="1:9" ht="60" x14ac:dyDescent="0.2">
      <c r="A467" s="24" t="s">
        <v>383</v>
      </c>
      <c r="B467" s="8" t="s">
        <v>56</v>
      </c>
      <c r="C467" s="8" t="s">
        <v>24</v>
      </c>
      <c r="D467" s="8" t="s">
        <v>384</v>
      </c>
      <c r="E467" s="8"/>
      <c r="F467" s="9">
        <f>F468+F471+F474</f>
        <v>654</v>
      </c>
      <c r="G467" s="9">
        <f>G468+G471+G474</f>
        <v>392.6</v>
      </c>
      <c r="H467" s="9">
        <f t="shared" si="41"/>
        <v>261.39999999999998</v>
      </c>
      <c r="I467" s="9">
        <f t="shared" si="42"/>
        <v>60.030581039755361</v>
      </c>
    </row>
    <row r="468" spans="1:9" ht="30" x14ac:dyDescent="0.2">
      <c r="A468" s="22" t="s">
        <v>385</v>
      </c>
      <c r="B468" s="8" t="s">
        <v>56</v>
      </c>
      <c r="C468" s="8" t="s">
        <v>24</v>
      </c>
      <c r="D468" s="8" t="s">
        <v>386</v>
      </c>
      <c r="E468" s="8"/>
      <c r="F468" s="9">
        <f>F469</f>
        <v>24</v>
      </c>
      <c r="G468" s="9">
        <f>G469</f>
        <v>0</v>
      </c>
      <c r="H468" s="9">
        <f t="shared" si="41"/>
        <v>24</v>
      </c>
      <c r="I468" s="9">
        <f t="shared" si="42"/>
        <v>0</v>
      </c>
    </row>
    <row r="469" spans="1:9" ht="30" x14ac:dyDescent="0.2">
      <c r="A469" s="22" t="s">
        <v>27</v>
      </c>
      <c r="B469" s="8" t="s">
        <v>56</v>
      </c>
      <c r="C469" s="8" t="s">
        <v>24</v>
      </c>
      <c r="D469" s="8" t="s">
        <v>386</v>
      </c>
      <c r="E469" s="8" t="s">
        <v>28</v>
      </c>
      <c r="F469" s="9">
        <f>F470</f>
        <v>24</v>
      </c>
      <c r="G469" s="9">
        <f>G470</f>
        <v>0</v>
      </c>
      <c r="H469" s="9">
        <f t="shared" si="41"/>
        <v>24</v>
      </c>
      <c r="I469" s="9">
        <f t="shared" si="42"/>
        <v>0</v>
      </c>
    </row>
    <row r="470" spans="1:9" ht="30" x14ac:dyDescent="0.2">
      <c r="A470" s="22" t="s">
        <v>29</v>
      </c>
      <c r="B470" s="8" t="s">
        <v>56</v>
      </c>
      <c r="C470" s="8" t="s">
        <v>24</v>
      </c>
      <c r="D470" s="8" t="s">
        <v>386</v>
      </c>
      <c r="E470" s="8" t="s">
        <v>30</v>
      </c>
      <c r="F470" s="9">
        <f>[1]вспомогательная!G463</f>
        <v>24</v>
      </c>
      <c r="G470" s="9">
        <f>[1]вспомогательная!H463</f>
        <v>0</v>
      </c>
      <c r="H470" s="9">
        <f t="shared" si="41"/>
        <v>24</v>
      </c>
      <c r="I470" s="9">
        <f t="shared" si="42"/>
        <v>0</v>
      </c>
    </row>
    <row r="471" spans="1:9" x14ac:dyDescent="0.2">
      <c r="A471" s="22" t="s">
        <v>387</v>
      </c>
      <c r="B471" s="8" t="s">
        <v>56</v>
      </c>
      <c r="C471" s="8" t="s">
        <v>24</v>
      </c>
      <c r="D471" s="8" t="s">
        <v>388</v>
      </c>
      <c r="E471" s="8"/>
      <c r="F471" s="9">
        <f>F472</f>
        <v>180</v>
      </c>
      <c r="G471" s="9">
        <f>G472</f>
        <v>0</v>
      </c>
      <c r="H471" s="9">
        <f t="shared" si="41"/>
        <v>180</v>
      </c>
      <c r="I471" s="9">
        <f t="shared" si="42"/>
        <v>0</v>
      </c>
    </row>
    <row r="472" spans="1:9" ht="30" x14ac:dyDescent="0.2">
      <c r="A472" s="22" t="s">
        <v>27</v>
      </c>
      <c r="B472" s="8" t="s">
        <v>56</v>
      </c>
      <c r="C472" s="8" t="s">
        <v>24</v>
      </c>
      <c r="D472" s="8" t="s">
        <v>388</v>
      </c>
      <c r="E472" s="8" t="s">
        <v>28</v>
      </c>
      <c r="F472" s="9">
        <f>F473</f>
        <v>180</v>
      </c>
      <c r="G472" s="9">
        <f>G473</f>
        <v>0</v>
      </c>
      <c r="H472" s="9">
        <f t="shared" si="41"/>
        <v>180</v>
      </c>
      <c r="I472" s="9">
        <f t="shared" si="42"/>
        <v>0</v>
      </c>
    </row>
    <row r="473" spans="1:9" ht="30" x14ac:dyDescent="0.2">
      <c r="A473" s="22" t="s">
        <v>29</v>
      </c>
      <c r="B473" s="8" t="s">
        <v>56</v>
      </c>
      <c r="C473" s="8" t="s">
        <v>24</v>
      </c>
      <c r="D473" s="8" t="s">
        <v>388</v>
      </c>
      <c r="E473" s="8" t="s">
        <v>30</v>
      </c>
      <c r="F473" s="9">
        <f>[1]вспомогательная!G466</f>
        <v>180</v>
      </c>
      <c r="G473" s="9">
        <f>[1]вспомогательная!H466</f>
        <v>0</v>
      </c>
      <c r="H473" s="9">
        <f t="shared" si="41"/>
        <v>180</v>
      </c>
      <c r="I473" s="9">
        <f t="shared" si="42"/>
        <v>0</v>
      </c>
    </row>
    <row r="474" spans="1:9" ht="30" x14ac:dyDescent="0.2">
      <c r="A474" s="22" t="s">
        <v>389</v>
      </c>
      <c r="B474" s="8" t="s">
        <v>56</v>
      </c>
      <c r="C474" s="8" t="s">
        <v>24</v>
      </c>
      <c r="D474" s="8" t="s">
        <v>390</v>
      </c>
      <c r="E474" s="8"/>
      <c r="F474" s="9">
        <f>F475</f>
        <v>450</v>
      </c>
      <c r="G474" s="9">
        <f>G475</f>
        <v>392.6</v>
      </c>
      <c r="H474" s="9">
        <f t="shared" si="41"/>
        <v>57.399999999999977</v>
      </c>
      <c r="I474" s="9">
        <f t="shared" si="42"/>
        <v>87.24444444444444</v>
      </c>
    </row>
    <row r="475" spans="1:9" ht="30" x14ac:dyDescent="0.2">
      <c r="A475" s="10" t="s">
        <v>107</v>
      </c>
      <c r="B475" s="8" t="s">
        <v>56</v>
      </c>
      <c r="C475" s="8" t="s">
        <v>24</v>
      </c>
      <c r="D475" s="8" t="s">
        <v>390</v>
      </c>
      <c r="E475" s="8" t="s">
        <v>108</v>
      </c>
      <c r="F475" s="9">
        <f>F476</f>
        <v>450</v>
      </c>
      <c r="G475" s="9">
        <f>G476</f>
        <v>392.6</v>
      </c>
      <c r="H475" s="9">
        <f t="shared" si="41"/>
        <v>57.399999999999977</v>
      </c>
      <c r="I475" s="9">
        <f t="shared" si="42"/>
        <v>87.24444444444444</v>
      </c>
    </row>
    <row r="476" spans="1:9" x14ac:dyDescent="0.2">
      <c r="A476" s="10" t="s">
        <v>109</v>
      </c>
      <c r="B476" s="8" t="s">
        <v>56</v>
      </c>
      <c r="C476" s="8" t="s">
        <v>24</v>
      </c>
      <c r="D476" s="8" t="s">
        <v>390</v>
      </c>
      <c r="E476" s="8" t="s">
        <v>110</v>
      </c>
      <c r="F476" s="9">
        <f>[1]вспомогательная!G469</f>
        <v>450</v>
      </c>
      <c r="G476" s="9">
        <f>[1]вспомогательная!H469</f>
        <v>392.6</v>
      </c>
      <c r="H476" s="9">
        <f t="shared" si="41"/>
        <v>57.399999999999977</v>
      </c>
      <c r="I476" s="9">
        <f t="shared" si="42"/>
        <v>87.24444444444444</v>
      </c>
    </row>
    <row r="477" spans="1:9" ht="45" x14ac:dyDescent="0.2">
      <c r="A477" s="24" t="s">
        <v>391</v>
      </c>
      <c r="B477" s="8" t="s">
        <v>56</v>
      </c>
      <c r="C477" s="8" t="s">
        <v>24</v>
      </c>
      <c r="D477" s="8" t="s">
        <v>392</v>
      </c>
      <c r="E477" s="8"/>
      <c r="F477" s="9">
        <f t="shared" ref="F477:G479" si="44">F478</f>
        <v>1044</v>
      </c>
      <c r="G477" s="9">
        <f t="shared" si="44"/>
        <v>0</v>
      </c>
      <c r="H477" s="9">
        <f t="shared" si="41"/>
        <v>1044</v>
      </c>
      <c r="I477" s="9">
        <f t="shared" si="42"/>
        <v>0</v>
      </c>
    </row>
    <row r="478" spans="1:9" x14ac:dyDescent="0.2">
      <c r="A478" s="22" t="s">
        <v>393</v>
      </c>
      <c r="B478" s="8" t="s">
        <v>56</v>
      </c>
      <c r="C478" s="8" t="s">
        <v>24</v>
      </c>
      <c r="D478" s="8" t="s">
        <v>394</v>
      </c>
      <c r="E478" s="8"/>
      <c r="F478" s="9">
        <f t="shared" si="44"/>
        <v>1044</v>
      </c>
      <c r="G478" s="9">
        <f t="shared" si="44"/>
        <v>0</v>
      </c>
      <c r="H478" s="9">
        <f t="shared" si="41"/>
        <v>1044</v>
      </c>
      <c r="I478" s="9">
        <f t="shared" si="42"/>
        <v>0</v>
      </c>
    </row>
    <row r="479" spans="1:9" ht="30" x14ac:dyDescent="0.2">
      <c r="A479" s="22" t="s">
        <v>27</v>
      </c>
      <c r="B479" s="8" t="s">
        <v>56</v>
      </c>
      <c r="C479" s="8" t="s">
        <v>24</v>
      </c>
      <c r="D479" s="8" t="s">
        <v>394</v>
      </c>
      <c r="E479" s="8" t="s">
        <v>28</v>
      </c>
      <c r="F479" s="9">
        <f t="shared" si="44"/>
        <v>1044</v>
      </c>
      <c r="G479" s="9">
        <f t="shared" si="44"/>
        <v>0</v>
      </c>
      <c r="H479" s="9">
        <f t="shared" si="41"/>
        <v>1044</v>
      </c>
      <c r="I479" s="9">
        <f t="shared" si="42"/>
        <v>0</v>
      </c>
    </row>
    <row r="480" spans="1:9" ht="30" x14ac:dyDescent="0.2">
      <c r="A480" s="22" t="s">
        <v>29</v>
      </c>
      <c r="B480" s="8" t="s">
        <v>56</v>
      </c>
      <c r="C480" s="8" t="s">
        <v>24</v>
      </c>
      <c r="D480" s="8" t="s">
        <v>394</v>
      </c>
      <c r="E480" s="8" t="s">
        <v>30</v>
      </c>
      <c r="F480" s="9">
        <f>[1]вспомогательная!G473</f>
        <v>1044</v>
      </c>
      <c r="G480" s="9">
        <f>[1]вспомогательная!H473</f>
        <v>0</v>
      </c>
      <c r="H480" s="9">
        <f t="shared" si="41"/>
        <v>1044</v>
      </c>
      <c r="I480" s="9">
        <f t="shared" si="42"/>
        <v>0</v>
      </c>
    </row>
    <row r="481" spans="1:9" ht="45" x14ac:dyDescent="0.2">
      <c r="A481" s="24" t="s">
        <v>395</v>
      </c>
      <c r="B481" s="8" t="s">
        <v>56</v>
      </c>
      <c r="C481" s="8" t="s">
        <v>24</v>
      </c>
      <c r="D481" s="8" t="s">
        <v>396</v>
      </c>
      <c r="E481" s="8"/>
      <c r="F481" s="9">
        <f t="shared" ref="F481:G483" si="45">F482</f>
        <v>30</v>
      </c>
      <c r="G481" s="9">
        <f t="shared" si="45"/>
        <v>0</v>
      </c>
      <c r="H481" s="9">
        <f t="shared" si="41"/>
        <v>30</v>
      </c>
      <c r="I481" s="9">
        <f t="shared" si="42"/>
        <v>0</v>
      </c>
    </row>
    <row r="482" spans="1:9" ht="45" x14ac:dyDescent="0.2">
      <c r="A482" s="22" t="s">
        <v>397</v>
      </c>
      <c r="B482" s="8" t="s">
        <v>56</v>
      </c>
      <c r="C482" s="8" t="s">
        <v>24</v>
      </c>
      <c r="D482" s="8" t="s">
        <v>398</v>
      </c>
      <c r="E482" s="8"/>
      <c r="F482" s="9">
        <f t="shared" si="45"/>
        <v>30</v>
      </c>
      <c r="G482" s="9">
        <f t="shared" si="45"/>
        <v>0</v>
      </c>
      <c r="H482" s="9">
        <f t="shared" si="41"/>
        <v>30</v>
      </c>
      <c r="I482" s="9">
        <f t="shared" si="42"/>
        <v>0</v>
      </c>
    </row>
    <row r="483" spans="1:9" ht="30" x14ac:dyDescent="0.2">
      <c r="A483" s="22" t="s">
        <v>27</v>
      </c>
      <c r="B483" s="8" t="s">
        <v>56</v>
      </c>
      <c r="C483" s="8" t="s">
        <v>24</v>
      </c>
      <c r="D483" s="8" t="s">
        <v>398</v>
      </c>
      <c r="E483" s="8" t="s">
        <v>28</v>
      </c>
      <c r="F483" s="9">
        <f t="shared" si="45"/>
        <v>30</v>
      </c>
      <c r="G483" s="9">
        <f t="shared" si="45"/>
        <v>0</v>
      </c>
      <c r="H483" s="9">
        <f t="shared" si="41"/>
        <v>30</v>
      </c>
      <c r="I483" s="9">
        <f t="shared" si="42"/>
        <v>0</v>
      </c>
    </row>
    <row r="484" spans="1:9" ht="30" x14ac:dyDescent="0.2">
      <c r="A484" s="22" t="s">
        <v>29</v>
      </c>
      <c r="B484" s="8" t="s">
        <v>56</v>
      </c>
      <c r="C484" s="8" t="s">
        <v>24</v>
      </c>
      <c r="D484" s="8" t="s">
        <v>398</v>
      </c>
      <c r="E484" s="8" t="s">
        <v>30</v>
      </c>
      <c r="F484" s="9">
        <f>[1]вспомогательная!G477</f>
        <v>30</v>
      </c>
      <c r="G484" s="9">
        <f>[1]вспомогательная!H477</f>
        <v>0</v>
      </c>
      <c r="H484" s="9">
        <f t="shared" si="41"/>
        <v>30</v>
      </c>
      <c r="I484" s="9">
        <f t="shared" si="42"/>
        <v>0</v>
      </c>
    </row>
    <row r="485" spans="1:9" x14ac:dyDescent="0.2">
      <c r="A485" s="10" t="s">
        <v>61</v>
      </c>
      <c r="B485" s="8" t="s">
        <v>56</v>
      </c>
      <c r="C485" s="8" t="s">
        <v>24</v>
      </c>
      <c r="D485" s="8" t="s">
        <v>62</v>
      </c>
      <c r="E485" s="17"/>
      <c r="F485" s="18">
        <f t="shared" ref="F485:G488" si="46">F486</f>
        <v>49.9</v>
      </c>
      <c r="G485" s="18">
        <f t="shared" si="46"/>
        <v>49.9</v>
      </c>
      <c r="H485" s="9">
        <f t="shared" si="41"/>
        <v>0</v>
      </c>
      <c r="I485" s="9">
        <f t="shared" si="42"/>
        <v>100</v>
      </c>
    </row>
    <row r="486" spans="1:9" x14ac:dyDescent="0.2">
      <c r="A486" s="11" t="s">
        <v>121</v>
      </c>
      <c r="B486" s="8" t="s">
        <v>56</v>
      </c>
      <c r="C486" s="8" t="s">
        <v>24</v>
      </c>
      <c r="D486" s="17" t="s">
        <v>122</v>
      </c>
      <c r="E486" s="17"/>
      <c r="F486" s="18">
        <f t="shared" si="46"/>
        <v>49.9</v>
      </c>
      <c r="G486" s="18">
        <f t="shared" si="46"/>
        <v>49.9</v>
      </c>
      <c r="H486" s="9">
        <f t="shared" si="41"/>
        <v>0</v>
      </c>
      <c r="I486" s="9">
        <f t="shared" si="42"/>
        <v>100</v>
      </c>
    </row>
    <row r="487" spans="1:9" ht="45" x14ac:dyDescent="0.2">
      <c r="A487" s="25" t="s">
        <v>399</v>
      </c>
      <c r="B487" s="8" t="s">
        <v>56</v>
      </c>
      <c r="C487" s="8" t="s">
        <v>24</v>
      </c>
      <c r="D487" s="17" t="s">
        <v>400</v>
      </c>
      <c r="E487" s="17"/>
      <c r="F487" s="18">
        <f t="shared" si="46"/>
        <v>49.9</v>
      </c>
      <c r="G487" s="18">
        <f t="shared" si="46"/>
        <v>49.9</v>
      </c>
      <c r="H487" s="9">
        <f t="shared" si="41"/>
        <v>0</v>
      </c>
      <c r="I487" s="9">
        <f t="shared" si="42"/>
        <v>100</v>
      </c>
    </row>
    <row r="488" spans="1:9" ht="30" x14ac:dyDescent="0.2">
      <c r="A488" s="16" t="s">
        <v>107</v>
      </c>
      <c r="B488" s="8" t="s">
        <v>56</v>
      </c>
      <c r="C488" s="8" t="s">
        <v>24</v>
      </c>
      <c r="D488" s="17" t="s">
        <v>400</v>
      </c>
      <c r="E488" s="17" t="s">
        <v>108</v>
      </c>
      <c r="F488" s="18">
        <f t="shared" si="46"/>
        <v>49.9</v>
      </c>
      <c r="G488" s="18">
        <f t="shared" si="46"/>
        <v>49.9</v>
      </c>
      <c r="H488" s="9">
        <f t="shared" si="41"/>
        <v>0</v>
      </c>
      <c r="I488" s="9">
        <f t="shared" si="42"/>
        <v>100</v>
      </c>
    </row>
    <row r="489" spans="1:9" x14ac:dyDescent="0.2">
      <c r="A489" s="16" t="s">
        <v>109</v>
      </c>
      <c r="B489" s="8" t="s">
        <v>56</v>
      </c>
      <c r="C489" s="8" t="s">
        <v>24</v>
      </c>
      <c r="D489" s="17" t="s">
        <v>400</v>
      </c>
      <c r="E489" s="17" t="s">
        <v>110</v>
      </c>
      <c r="F489" s="18">
        <f>[1]вспомогательная!G486</f>
        <v>49.9</v>
      </c>
      <c r="G489" s="18">
        <f>[1]вспомогательная!H486</f>
        <v>49.9</v>
      </c>
      <c r="H489" s="9">
        <f t="shared" si="41"/>
        <v>0</v>
      </c>
      <c r="I489" s="9">
        <f t="shared" si="42"/>
        <v>100</v>
      </c>
    </row>
    <row r="490" spans="1:9" ht="15.75" x14ac:dyDescent="0.25">
      <c r="A490" s="4" t="s">
        <v>401</v>
      </c>
      <c r="B490" s="5" t="s">
        <v>402</v>
      </c>
      <c r="C490" s="5"/>
      <c r="D490" s="5"/>
      <c r="E490" s="5"/>
      <c r="F490" s="6">
        <f>F491+F541+F672+F708+F638</f>
        <v>1394533.1</v>
      </c>
      <c r="G490" s="6">
        <f>G491+G541+G672+G708+G638</f>
        <v>189801.8</v>
      </c>
      <c r="H490" s="6">
        <f t="shared" si="41"/>
        <v>1204731.3</v>
      </c>
      <c r="I490" s="6">
        <f t="shared" si="42"/>
        <v>13.61041914315264</v>
      </c>
    </row>
    <row r="491" spans="1:9" x14ac:dyDescent="0.2">
      <c r="A491" s="7" t="s">
        <v>403</v>
      </c>
      <c r="B491" s="8" t="s">
        <v>402</v>
      </c>
      <c r="C491" s="8" t="s">
        <v>12</v>
      </c>
      <c r="D491" s="8"/>
      <c r="E491" s="8"/>
      <c r="F491" s="9">
        <f>F492+F511+F536+F530</f>
        <v>527846.5</v>
      </c>
      <c r="G491" s="9">
        <f>G492+G511+G536+G530</f>
        <v>76359.3</v>
      </c>
      <c r="H491" s="9">
        <f t="shared" si="41"/>
        <v>451487.2</v>
      </c>
      <c r="I491" s="9">
        <f t="shared" si="42"/>
        <v>14.466194243970548</v>
      </c>
    </row>
    <row r="492" spans="1:9" ht="30" x14ac:dyDescent="0.2">
      <c r="A492" s="11" t="s">
        <v>69</v>
      </c>
      <c r="B492" s="8" t="s">
        <v>402</v>
      </c>
      <c r="C492" s="8" t="s">
        <v>12</v>
      </c>
      <c r="D492" s="8" t="s">
        <v>70</v>
      </c>
      <c r="E492" s="8"/>
      <c r="F492" s="14">
        <f>F493</f>
        <v>526909</v>
      </c>
      <c r="G492" s="14">
        <f>G493</f>
        <v>76310.3</v>
      </c>
      <c r="H492" s="9">
        <f t="shared" si="41"/>
        <v>450598.7</v>
      </c>
      <c r="I492" s="9">
        <f t="shared" si="42"/>
        <v>14.482633623642794</v>
      </c>
    </row>
    <row r="493" spans="1:9" x14ac:dyDescent="0.2">
      <c r="A493" s="11" t="s">
        <v>71</v>
      </c>
      <c r="B493" s="8" t="s">
        <v>402</v>
      </c>
      <c r="C493" s="8" t="s">
        <v>12</v>
      </c>
      <c r="D493" s="8" t="s">
        <v>72</v>
      </c>
      <c r="E493" s="8"/>
      <c r="F493" s="14">
        <f>F494+F504</f>
        <v>526909</v>
      </c>
      <c r="G493" s="14">
        <f>G494+G504</f>
        <v>76310.3</v>
      </c>
      <c r="H493" s="9">
        <f t="shared" si="41"/>
        <v>450598.7</v>
      </c>
      <c r="I493" s="9">
        <f t="shared" si="42"/>
        <v>14.482633623642794</v>
      </c>
    </row>
    <row r="494" spans="1:9" ht="45" x14ac:dyDescent="0.2">
      <c r="A494" s="11" t="s">
        <v>73</v>
      </c>
      <c r="B494" s="8" t="s">
        <v>402</v>
      </c>
      <c r="C494" s="8" t="s">
        <v>12</v>
      </c>
      <c r="D494" s="8" t="s">
        <v>74</v>
      </c>
      <c r="E494" s="8"/>
      <c r="F494" s="14">
        <f>F495+F498+F501</f>
        <v>499534</v>
      </c>
      <c r="G494" s="14">
        <f>G495+G498+G501</f>
        <v>76310.3</v>
      </c>
      <c r="H494" s="9">
        <f t="shared" si="41"/>
        <v>423223.7</v>
      </c>
      <c r="I494" s="9">
        <f t="shared" si="42"/>
        <v>15.276297509278649</v>
      </c>
    </row>
    <row r="495" spans="1:9" ht="135" x14ac:dyDescent="0.2">
      <c r="A495" s="11" t="s">
        <v>404</v>
      </c>
      <c r="B495" s="8" t="s">
        <v>402</v>
      </c>
      <c r="C495" s="8" t="s">
        <v>12</v>
      </c>
      <c r="D495" s="8" t="s">
        <v>405</v>
      </c>
      <c r="E495" s="8"/>
      <c r="F495" s="14">
        <f>F496</f>
        <v>173807</v>
      </c>
      <c r="G495" s="14">
        <f>G496</f>
        <v>22795.8</v>
      </c>
      <c r="H495" s="9">
        <f t="shared" si="41"/>
        <v>151011.20000000001</v>
      </c>
      <c r="I495" s="9">
        <f t="shared" si="42"/>
        <v>13.115582226262463</v>
      </c>
    </row>
    <row r="496" spans="1:9" ht="30" x14ac:dyDescent="0.2">
      <c r="A496" s="10" t="s">
        <v>107</v>
      </c>
      <c r="B496" s="8" t="s">
        <v>402</v>
      </c>
      <c r="C496" s="8" t="s">
        <v>12</v>
      </c>
      <c r="D496" s="8" t="s">
        <v>405</v>
      </c>
      <c r="E496" s="8" t="s">
        <v>108</v>
      </c>
      <c r="F496" s="14">
        <f>F497</f>
        <v>173807</v>
      </c>
      <c r="G496" s="14">
        <f>G497</f>
        <v>22795.8</v>
      </c>
      <c r="H496" s="9">
        <f t="shared" si="41"/>
        <v>151011.20000000001</v>
      </c>
      <c r="I496" s="9">
        <f t="shared" si="42"/>
        <v>13.115582226262463</v>
      </c>
    </row>
    <row r="497" spans="1:9" x14ac:dyDescent="0.2">
      <c r="A497" s="10" t="s">
        <v>109</v>
      </c>
      <c r="B497" s="8" t="s">
        <v>402</v>
      </c>
      <c r="C497" s="8" t="s">
        <v>12</v>
      </c>
      <c r="D497" s="8" t="s">
        <v>405</v>
      </c>
      <c r="E497" s="8" t="s">
        <v>110</v>
      </c>
      <c r="F497" s="14">
        <f>[1]вспомогательная!G617</f>
        <v>173807</v>
      </c>
      <c r="G497" s="14">
        <f>[1]вспомогательная!H617</f>
        <v>22795.8</v>
      </c>
      <c r="H497" s="9">
        <f t="shared" si="41"/>
        <v>151011.20000000001</v>
      </c>
      <c r="I497" s="9">
        <f t="shared" si="42"/>
        <v>13.115582226262463</v>
      </c>
    </row>
    <row r="498" spans="1:9" ht="105" x14ac:dyDescent="0.2">
      <c r="A498" s="11" t="s">
        <v>406</v>
      </c>
      <c r="B498" s="8" t="s">
        <v>402</v>
      </c>
      <c r="C498" s="8" t="s">
        <v>12</v>
      </c>
      <c r="D498" s="8" t="s">
        <v>407</v>
      </c>
      <c r="E498" s="8"/>
      <c r="F498" s="14">
        <f>F499</f>
        <v>321596</v>
      </c>
      <c r="G498" s="14">
        <f>G499</f>
        <v>52694.2</v>
      </c>
      <c r="H498" s="9">
        <f t="shared" si="41"/>
        <v>268901.8</v>
      </c>
      <c r="I498" s="9">
        <f t="shared" si="42"/>
        <v>16.385216234032761</v>
      </c>
    </row>
    <row r="499" spans="1:9" ht="30" x14ac:dyDescent="0.2">
      <c r="A499" s="10" t="s">
        <v>107</v>
      </c>
      <c r="B499" s="8" t="s">
        <v>402</v>
      </c>
      <c r="C499" s="8" t="s">
        <v>12</v>
      </c>
      <c r="D499" s="8" t="s">
        <v>407</v>
      </c>
      <c r="E499" s="8" t="s">
        <v>108</v>
      </c>
      <c r="F499" s="14">
        <f>F500</f>
        <v>321596</v>
      </c>
      <c r="G499" s="14">
        <f>G500</f>
        <v>52694.2</v>
      </c>
      <c r="H499" s="9">
        <f t="shared" si="41"/>
        <v>268901.8</v>
      </c>
      <c r="I499" s="9">
        <f t="shared" si="42"/>
        <v>16.385216234032761</v>
      </c>
    </row>
    <row r="500" spans="1:9" x14ac:dyDescent="0.2">
      <c r="A500" s="10" t="s">
        <v>109</v>
      </c>
      <c r="B500" s="8" t="s">
        <v>402</v>
      </c>
      <c r="C500" s="8" t="s">
        <v>12</v>
      </c>
      <c r="D500" s="8" t="s">
        <v>407</v>
      </c>
      <c r="E500" s="8" t="s">
        <v>110</v>
      </c>
      <c r="F500" s="14">
        <f>[1]вспомогательная!G620</f>
        <v>321596</v>
      </c>
      <c r="G500" s="14">
        <f>[1]вспомогательная!H620</f>
        <v>52694.2</v>
      </c>
      <c r="H500" s="9">
        <f t="shared" si="41"/>
        <v>268901.8</v>
      </c>
      <c r="I500" s="9">
        <f t="shared" si="42"/>
        <v>16.385216234032761</v>
      </c>
    </row>
    <row r="501" spans="1:9" ht="90" x14ac:dyDescent="0.2">
      <c r="A501" s="10" t="s">
        <v>408</v>
      </c>
      <c r="B501" s="8" t="s">
        <v>402</v>
      </c>
      <c r="C501" s="8" t="s">
        <v>12</v>
      </c>
      <c r="D501" s="8" t="s">
        <v>409</v>
      </c>
      <c r="E501" s="8"/>
      <c r="F501" s="14">
        <f>F502</f>
        <v>4131</v>
      </c>
      <c r="G501" s="14">
        <f>G502</f>
        <v>820.3</v>
      </c>
      <c r="H501" s="9">
        <f t="shared" si="41"/>
        <v>3310.7</v>
      </c>
      <c r="I501" s="9">
        <f t="shared" si="42"/>
        <v>19.857177438876782</v>
      </c>
    </row>
    <row r="502" spans="1:9" ht="30" x14ac:dyDescent="0.2">
      <c r="A502" s="10" t="s">
        <v>107</v>
      </c>
      <c r="B502" s="8" t="s">
        <v>402</v>
      </c>
      <c r="C502" s="8" t="s">
        <v>12</v>
      </c>
      <c r="D502" s="8" t="s">
        <v>409</v>
      </c>
      <c r="E502" s="8" t="s">
        <v>108</v>
      </c>
      <c r="F502" s="14">
        <f>F503</f>
        <v>4131</v>
      </c>
      <c r="G502" s="14">
        <f>G503</f>
        <v>820.3</v>
      </c>
      <c r="H502" s="9">
        <f t="shared" si="41"/>
        <v>3310.7</v>
      </c>
      <c r="I502" s="9">
        <f t="shared" si="42"/>
        <v>19.857177438876782</v>
      </c>
    </row>
    <row r="503" spans="1:9" ht="30" x14ac:dyDescent="0.2">
      <c r="A503" s="10" t="s">
        <v>410</v>
      </c>
      <c r="B503" s="8" t="s">
        <v>402</v>
      </c>
      <c r="C503" s="8" t="s">
        <v>12</v>
      </c>
      <c r="D503" s="8" t="s">
        <v>409</v>
      </c>
      <c r="E503" s="8" t="s">
        <v>411</v>
      </c>
      <c r="F503" s="14">
        <f>[1]вспомогательная!G623</f>
        <v>4131</v>
      </c>
      <c r="G503" s="14">
        <f>[1]вспомогательная!H623</f>
        <v>820.3</v>
      </c>
      <c r="H503" s="9">
        <f t="shared" si="41"/>
        <v>3310.7</v>
      </c>
      <c r="I503" s="9">
        <f t="shared" si="42"/>
        <v>19.857177438876782</v>
      </c>
    </row>
    <row r="504" spans="1:9" ht="30" x14ac:dyDescent="0.2">
      <c r="A504" s="10" t="s">
        <v>412</v>
      </c>
      <c r="B504" s="17" t="s">
        <v>402</v>
      </c>
      <c r="C504" s="17" t="s">
        <v>12</v>
      </c>
      <c r="D504" s="8" t="s">
        <v>413</v>
      </c>
      <c r="E504" s="17"/>
      <c r="F504" s="26">
        <f>F505+F508</f>
        <v>27375</v>
      </c>
      <c r="G504" s="26">
        <f>G505+G508</f>
        <v>0</v>
      </c>
      <c r="H504" s="9">
        <f t="shared" si="41"/>
        <v>27375</v>
      </c>
      <c r="I504" s="9">
        <f t="shared" si="42"/>
        <v>0</v>
      </c>
    </row>
    <row r="505" spans="1:9" ht="30" x14ac:dyDescent="0.2">
      <c r="A505" s="16" t="s">
        <v>414</v>
      </c>
      <c r="B505" s="17" t="s">
        <v>402</v>
      </c>
      <c r="C505" s="17" t="s">
        <v>12</v>
      </c>
      <c r="D505" s="17" t="s">
        <v>415</v>
      </c>
      <c r="E505" s="17"/>
      <c r="F505" s="26">
        <f>F506</f>
        <v>21900</v>
      </c>
      <c r="G505" s="26">
        <f>G506</f>
        <v>0</v>
      </c>
      <c r="H505" s="9">
        <f t="shared" si="41"/>
        <v>21900</v>
      </c>
      <c r="I505" s="9">
        <f t="shared" si="42"/>
        <v>0</v>
      </c>
    </row>
    <row r="506" spans="1:9" ht="30" x14ac:dyDescent="0.2">
      <c r="A506" s="16" t="s">
        <v>107</v>
      </c>
      <c r="B506" s="17" t="s">
        <v>402</v>
      </c>
      <c r="C506" s="17" t="s">
        <v>12</v>
      </c>
      <c r="D506" s="17" t="s">
        <v>415</v>
      </c>
      <c r="E506" s="17" t="s">
        <v>108</v>
      </c>
      <c r="F506" s="26">
        <f>F507</f>
        <v>21900</v>
      </c>
      <c r="G506" s="26">
        <f>G507</f>
        <v>0</v>
      </c>
      <c r="H506" s="9">
        <f t="shared" si="41"/>
        <v>21900</v>
      </c>
      <c r="I506" s="9">
        <f t="shared" si="42"/>
        <v>0</v>
      </c>
    </row>
    <row r="507" spans="1:9" x14ac:dyDescent="0.2">
      <c r="A507" s="16" t="s">
        <v>109</v>
      </c>
      <c r="B507" s="17" t="s">
        <v>402</v>
      </c>
      <c r="C507" s="17" t="s">
        <v>12</v>
      </c>
      <c r="D507" s="17" t="s">
        <v>415</v>
      </c>
      <c r="E507" s="17" t="s">
        <v>110</v>
      </c>
      <c r="F507" s="26">
        <f>[1]вспомогательная!G627</f>
        <v>21900</v>
      </c>
      <c r="G507" s="26">
        <f>[1]вспомогательная!H627</f>
        <v>0</v>
      </c>
      <c r="H507" s="9">
        <f t="shared" si="41"/>
        <v>21900</v>
      </c>
      <c r="I507" s="9">
        <f t="shared" si="42"/>
        <v>0</v>
      </c>
    </row>
    <row r="508" spans="1:9" ht="30" x14ac:dyDescent="0.2">
      <c r="A508" s="16" t="s">
        <v>416</v>
      </c>
      <c r="B508" s="17" t="s">
        <v>402</v>
      </c>
      <c r="C508" s="17" t="s">
        <v>12</v>
      </c>
      <c r="D508" s="17" t="s">
        <v>417</v>
      </c>
      <c r="E508" s="17"/>
      <c r="F508" s="26">
        <f>F509</f>
        <v>5475</v>
      </c>
      <c r="G508" s="26">
        <f>G509</f>
        <v>0</v>
      </c>
      <c r="H508" s="9">
        <f t="shared" si="41"/>
        <v>5475</v>
      </c>
      <c r="I508" s="9">
        <f t="shared" si="42"/>
        <v>0</v>
      </c>
    </row>
    <row r="509" spans="1:9" ht="30" x14ac:dyDescent="0.2">
      <c r="A509" s="16" t="s">
        <v>107</v>
      </c>
      <c r="B509" s="17" t="s">
        <v>402</v>
      </c>
      <c r="C509" s="17" t="s">
        <v>12</v>
      </c>
      <c r="D509" s="17" t="s">
        <v>417</v>
      </c>
      <c r="E509" s="17" t="s">
        <v>108</v>
      </c>
      <c r="F509" s="26">
        <f>F510</f>
        <v>5475</v>
      </c>
      <c r="G509" s="26">
        <f>G510</f>
        <v>0</v>
      </c>
      <c r="H509" s="9">
        <f t="shared" si="41"/>
        <v>5475</v>
      </c>
      <c r="I509" s="9">
        <f t="shared" si="42"/>
        <v>0</v>
      </c>
    </row>
    <row r="510" spans="1:9" x14ac:dyDescent="0.2">
      <c r="A510" s="16" t="s">
        <v>109</v>
      </c>
      <c r="B510" s="17" t="s">
        <v>402</v>
      </c>
      <c r="C510" s="17" t="s">
        <v>12</v>
      </c>
      <c r="D510" s="17" t="s">
        <v>417</v>
      </c>
      <c r="E510" s="17" t="s">
        <v>110</v>
      </c>
      <c r="F510" s="26">
        <f>[1]вспомогательная!G630</f>
        <v>5475</v>
      </c>
      <c r="G510" s="26">
        <f>[1]вспомогательная!H630</f>
        <v>0</v>
      </c>
      <c r="H510" s="9">
        <f t="shared" si="41"/>
        <v>5475</v>
      </c>
      <c r="I510" s="9">
        <f t="shared" si="42"/>
        <v>0</v>
      </c>
    </row>
    <row r="511" spans="1:9" ht="30" x14ac:dyDescent="0.2">
      <c r="A511" s="7" t="s">
        <v>135</v>
      </c>
      <c r="B511" s="8" t="s">
        <v>402</v>
      </c>
      <c r="C511" s="8" t="s">
        <v>12</v>
      </c>
      <c r="D511" s="8" t="s">
        <v>136</v>
      </c>
      <c r="E511" s="8"/>
      <c r="F511" s="14">
        <f>F525+F517+F512</f>
        <v>676.5</v>
      </c>
      <c r="G511" s="14">
        <f>G525+G517+G512</f>
        <v>10.8</v>
      </c>
      <c r="H511" s="9">
        <f t="shared" si="41"/>
        <v>665.7</v>
      </c>
      <c r="I511" s="9">
        <f t="shared" si="42"/>
        <v>1.5964523281596452</v>
      </c>
    </row>
    <row r="512" spans="1:9" ht="45" x14ac:dyDescent="0.2">
      <c r="A512" s="7" t="s">
        <v>168</v>
      </c>
      <c r="B512" s="8" t="s">
        <v>402</v>
      </c>
      <c r="C512" s="8" t="s">
        <v>12</v>
      </c>
      <c r="D512" s="8" t="s">
        <v>169</v>
      </c>
      <c r="E512" s="8"/>
      <c r="F512" s="14">
        <f t="shared" ref="F512:G515" si="47">F513</f>
        <v>332.5</v>
      </c>
      <c r="G512" s="14">
        <f t="shared" si="47"/>
        <v>10.8</v>
      </c>
      <c r="H512" s="9">
        <f t="shared" si="41"/>
        <v>321.7</v>
      </c>
      <c r="I512" s="9">
        <f t="shared" si="42"/>
        <v>3.24812030075188</v>
      </c>
    </row>
    <row r="513" spans="1:9" ht="45" x14ac:dyDescent="0.2">
      <c r="A513" s="7" t="s">
        <v>170</v>
      </c>
      <c r="B513" s="8" t="s">
        <v>402</v>
      </c>
      <c r="C513" s="8" t="s">
        <v>12</v>
      </c>
      <c r="D513" s="8" t="s">
        <v>171</v>
      </c>
      <c r="E513" s="8"/>
      <c r="F513" s="14">
        <f t="shared" si="47"/>
        <v>332.5</v>
      </c>
      <c r="G513" s="14">
        <f t="shared" si="47"/>
        <v>10.8</v>
      </c>
      <c r="H513" s="9">
        <f t="shared" si="41"/>
        <v>321.7</v>
      </c>
      <c r="I513" s="9">
        <f t="shared" si="42"/>
        <v>3.24812030075188</v>
      </c>
    </row>
    <row r="514" spans="1:9" ht="60" x14ac:dyDescent="0.2">
      <c r="A514" s="7" t="s">
        <v>172</v>
      </c>
      <c r="B514" s="8" t="s">
        <v>402</v>
      </c>
      <c r="C514" s="8" t="s">
        <v>12</v>
      </c>
      <c r="D514" s="8" t="s">
        <v>173</v>
      </c>
      <c r="E514" s="8"/>
      <c r="F514" s="14">
        <f t="shared" si="47"/>
        <v>332.5</v>
      </c>
      <c r="G514" s="14">
        <f t="shared" si="47"/>
        <v>10.8</v>
      </c>
      <c r="H514" s="9">
        <f t="shared" si="41"/>
        <v>321.7</v>
      </c>
      <c r="I514" s="9">
        <f t="shared" si="42"/>
        <v>3.24812030075188</v>
      </c>
    </row>
    <row r="515" spans="1:9" ht="30" x14ac:dyDescent="0.2">
      <c r="A515" s="10" t="s">
        <v>107</v>
      </c>
      <c r="B515" s="8" t="s">
        <v>402</v>
      </c>
      <c r="C515" s="8" t="s">
        <v>12</v>
      </c>
      <c r="D515" s="8" t="s">
        <v>173</v>
      </c>
      <c r="E515" s="8" t="s">
        <v>108</v>
      </c>
      <c r="F515" s="14">
        <f t="shared" si="47"/>
        <v>332.5</v>
      </c>
      <c r="G515" s="14">
        <f t="shared" si="47"/>
        <v>10.8</v>
      </c>
      <c r="H515" s="9">
        <f t="shared" si="41"/>
        <v>321.7</v>
      </c>
      <c r="I515" s="9">
        <f t="shared" si="42"/>
        <v>3.24812030075188</v>
      </c>
    </row>
    <row r="516" spans="1:9" x14ac:dyDescent="0.2">
      <c r="A516" s="10" t="s">
        <v>109</v>
      </c>
      <c r="B516" s="8" t="s">
        <v>402</v>
      </c>
      <c r="C516" s="8" t="s">
        <v>12</v>
      </c>
      <c r="D516" s="8" t="s">
        <v>173</v>
      </c>
      <c r="E516" s="8" t="s">
        <v>110</v>
      </c>
      <c r="F516" s="14">
        <f>[1]вспомогательная!G636</f>
        <v>332.5</v>
      </c>
      <c r="G516" s="14">
        <f>[1]вспомогательная!H636</f>
        <v>10.8</v>
      </c>
      <c r="H516" s="9">
        <f t="shared" si="41"/>
        <v>321.7</v>
      </c>
      <c r="I516" s="9">
        <f t="shared" si="42"/>
        <v>3.24812030075188</v>
      </c>
    </row>
    <row r="517" spans="1:9" ht="30" x14ac:dyDescent="0.2">
      <c r="A517" s="7" t="s">
        <v>196</v>
      </c>
      <c r="B517" s="8" t="s">
        <v>402</v>
      </c>
      <c r="C517" s="8" t="s">
        <v>12</v>
      </c>
      <c r="D517" s="8" t="s">
        <v>197</v>
      </c>
      <c r="E517" s="8"/>
      <c r="F517" s="14">
        <f>F518</f>
        <v>277</v>
      </c>
      <c r="G517" s="14">
        <f>G518</f>
        <v>0</v>
      </c>
      <c r="H517" s="9">
        <f t="shared" si="41"/>
        <v>277</v>
      </c>
      <c r="I517" s="9">
        <f t="shared" si="42"/>
        <v>0</v>
      </c>
    </row>
    <row r="518" spans="1:9" ht="30" x14ac:dyDescent="0.2">
      <c r="A518" s="7" t="s">
        <v>198</v>
      </c>
      <c r="B518" s="8" t="s">
        <v>402</v>
      </c>
      <c r="C518" s="8" t="s">
        <v>12</v>
      </c>
      <c r="D518" s="8" t="s">
        <v>199</v>
      </c>
      <c r="E518" s="8"/>
      <c r="F518" s="14">
        <f>F519+F522</f>
        <v>277</v>
      </c>
      <c r="G518" s="14">
        <f>G519+G522</f>
        <v>0</v>
      </c>
      <c r="H518" s="9">
        <f t="shared" si="41"/>
        <v>277</v>
      </c>
      <c r="I518" s="9">
        <f t="shared" si="42"/>
        <v>0</v>
      </c>
    </row>
    <row r="519" spans="1:9" ht="30" x14ac:dyDescent="0.2">
      <c r="A519" s="11" t="s">
        <v>200</v>
      </c>
      <c r="B519" s="8" t="s">
        <v>402</v>
      </c>
      <c r="C519" s="8" t="s">
        <v>12</v>
      </c>
      <c r="D519" s="8" t="s">
        <v>201</v>
      </c>
      <c r="E519" s="8"/>
      <c r="F519" s="14">
        <f>F520</f>
        <v>236</v>
      </c>
      <c r="G519" s="14">
        <f>G520</f>
        <v>0</v>
      </c>
      <c r="H519" s="9">
        <f t="shared" ref="H519:H582" si="48">F519-G519</f>
        <v>236</v>
      </c>
      <c r="I519" s="9">
        <f t="shared" ref="I519:I582" si="49">G519/F519*100</f>
        <v>0</v>
      </c>
    </row>
    <row r="520" spans="1:9" ht="30" x14ac:dyDescent="0.2">
      <c r="A520" s="10" t="s">
        <v>107</v>
      </c>
      <c r="B520" s="8" t="s">
        <v>402</v>
      </c>
      <c r="C520" s="8" t="s">
        <v>12</v>
      </c>
      <c r="D520" s="8" t="s">
        <v>201</v>
      </c>
      <c r="E520" s="8" t="s">
        <v>108</v>
      </c>
      <c r="F520" s="14">
        <f>F521</f>
        <v>236</v>
      </c>
      <c r="G520" s="14">
        <f>G521</f>
        <v>0</v>
      </c>
      <c r="H520" s="9">
        <f t="shared" si="48"/>
        <v>236</v>
      </c>
      <c r="I520" s="9">
        <f t="shared" si="49"/>
        <v>0</v>
      </c>
    </row>
    <row r="521" spans="1:9" x14ac:dyDescent="0.2">
      <c r="A521" s="10" t="s">
        <v>109</v>
      </c>
      <c r="B521" s="8" t="s">
        <v>402</v>
      </c>
      <c r="C521" s="8" t="s">
        <v>12</v>
      </c>
      <c r="D521" s="8" t="s">
        <v>201</v>
      </c>
      <c r="E521" s="8" t="s">
        <v>110</v>
      </c>
      <c r="F521" s="14">
        <f>[1]вспомогательная!G641</f>
        <v>236</v>
      </c>
      <c r="G521" s="14">
        <f>[1]вспомогательная!H641</f>
        <v>0</v>
      </c>
      <c r="H521" s="9">
        <f t="shared" si="48"/>
        <v>236</v>
      </c>
      <c r="I521" s="9">
        <f t="shared" si="49"/>
        <v>0</v>
      </c>
    </row>
    <row r="522" spans="1:9" ht="30" x14ac:dyDescent="0.2">
      <c r="A522" s="11" t="s">
        <v>202</v>
      </c>
      <c r="B522" s="8" t="s">
        <v>402</v>
      </c>
      <c r="C522" s="8" t="s">
        <v>12</v>
      </c>
      <c r="D522" s="8" t="s">
        <v>203</v>
      </c>
      <c r="E522" s="8"/>
      <c r="F522" s="14">
        <f>F523</f>
        <v>41</v>
      </c>
      <c r="G522" s="14">
        <f>G523</f>
        <v>0</v>
      </c>
      <c r="H522" s="9">
        <f t="shared" si="48"/>
        <v>41</v>
      </c>
      <c r="I522" s="9">
        <f t="shared" si="49"/>
        <v>0</v>
      </c>
    </row>
    <row r="523" spans="1:9" ht="30" x14ac:dyDescent="0.2">
      <c r="A523" s="10" t="s">
        <v>107</v>
      </c>
      <c r="B523" s="8" t="s">
        <v>402</v>
      </c>
      <c r="C523" s="8" t="s">
        <v>12</v>
      </c>
      <c r="D523" s="8" t="s">
        <v>203</v>
      </c>
      <c r="E523" s="8" t="s">
        <v>108</v>
      </c>
      <c r="F523" s="14">
        <f>F524</f>
        <v>41</v>
      </c>
      <c r="G523" s="14">
        <f>G524</f>
        <v>0</v>
      </c>
      <c r="H523" s="9">
        <f t="shared" si="48"/>
        <v>41</v>
      </c>
      <c r="I523" s="9">
        <f t="shared" si="49"/>
        <v>0</v>
      </c>
    </row>
    <row r="524" spans="1:9" x14ac:dyDescent="0.2">
      <c r="A524" s="10" t="s">
        <v>109</v>
      </c>
      <c r="B524" s="8" t="s">
        <v>402</v>
      </c>
      <c r="C524" s="8" t="s">
        <v>12</v>
      </c>
      <c r="D524" s="8" t="s">
        <v>203</v>
      </c>
      <c r="E524" s="8" t="s">
        <v>110</v>
      </c>
      <c r="F524" s="14">
        <f>[1]вспомогательная!G644</f>
        <v>41</v>
      </c>
      <c r="G524" s="14">
        <f>[1]вспомогательная!H644</f>
        <v>0</v>
      </c>
      <c r="H524" s="9">
        <f t="shared" si="48"/>
        <v>41</v>
      </c>
      <c r="I524" s="9">
        <f t="shared" si="49"/>
        <v>0</v>
      </c>
    </row>
    <row r="525" spans="1:9" ht="35.25" customHeight="1" x14ac:dyDescent="0.2">
      <c r="A525" s="7" t="s">
        <v>156</v>
      </c>
      <c r="B525" s="8" t="s">
        <v>402</v>
      </c>
      <c r="C525" s="8" t="s">
        <v>12</v>
      </c>
      <c r="D525" s="8" t="s">
        <v>157</v>
      </c>
      <c r="E525" s="8"/>
      <c r="F525" s="14">
        <f t="shared" ref="F525:G528" si="50">F526</f>
        <v>67</v>
      </c>
      <c r="G525" s="14">
        <f t="shared" si="50"/>
        <v>0</v>
      </c>
      <c r="H525" s="9">
        <f t="shared" si="48"/>
        <v>67</v>
      </c>
      <c r="I525" s="9">
        <f t="shared" si="49"/>
        <v>0</v>
      </c>
    </row>
    <row r="526" spans="1:9" ht="21.75" customHeight="1" x14ac:dyDescent="0.2">
      <c r="A526" s="7" t="s">
        <v>158</v>
      </c>
      <c r="B526" s="8" t="s">
        <v>402</v>
      </c>
      <c r="C526" s="8" t="s">
        <v>12</v>
      </c>
      <c r="D526" s="8" t="s">
        <v>159</v>
      </c>
      <c r="E526" s="8"/>
      <c r="F526" s="14">
        <f t="shared" si="50"/>
        <v>67</v>
      </c>
      <c r="G526" s="14">
        <f t="shared" si="50"/>
        <v>0</v>
      </c>
      <c r="H526" s="9">
        <f t="shared" si="48"/>
        <v>67</v>
      </c>
      <c r="I526" s="9">
        <f t="shared" si="49"/>
        <v>0</v>
      </c>
    </row>
    <row r="527" spans="1:9" ht="45" x14ac:dyDescent="0.2">
      <c r="A527" s="11" t="s">
        <v>160</v>
      </c>
      <c r="B527" s="8" t="s">
        <v>402</v>
      </c>
      <c r="C527" s="8" t="s">
        <v>12</v>
      </c>
      <c r="D527" s="8" t="s">
        <v>161</v>
      </c>
      <c r="E527" s="8"/>
      <c r="F527" s="14">
        <f t="shared" si="50"/>
        <v>67</v>
      </c>
      <c r="G527" s="14">
        <f t="shared" si="50"/>
        <v>0</v>
      </c>
      <c r="H527" s="9">
        <f t="shared" si="48"/>
        <v>67</v>
      </c>
      <c r="I527" s="9">
        <f t="shared" si="49"/>
        <v>0</v>
      </c>
    </row>
    <row r="528" spans="1:9" ht="30" x14ac:dyDescent="0.2">
      <c r="A528" s="10" t="s">
        <v>107</v>
      </c>
      <c r="B528" s="8" t="s">
        <v>402</v>
      </c>
      <c r="C528" s="8" t="s">
        <v>12</v>
      </c>
      <c r="D528" s="8" t="s">
        <v>161</v>
      </c>
      <c r="E528" s="8" t="s">
        <v>108</v>
      </c>
      <c r="F528" s="14">
        <f t="shared" si="50"/>
        <v>67</v>
      </c>
      <c r="G528" s="14">
        <f t="shared" si="50"/>
        <v>0</v>
      </c>
      <c r="H528" s="9">
        <f t="shared" si="48"/>
        <v>67</v>
      </c>
      <c r="I528" s="9">
        <f t="shared" si="49"/>
        <v>0</v>
      </c>
    </row>
    <row r="529" spans="1:9" x14ac:dyDescent="0.2">
      <c r="A529" s="10" t="s">
        <v>109</v>
      </c>
      <c r="B529" s="8" t="s">
        <v>402</v>
      </c>
      <c r="C529" s="8" t="s">
        <v>12</v>
      </c>
      <c r="D529" s="8" t="s">
        <v>161</v>
      </c>
      <c r="E529" s="8" t="s">
        <v>110</v>
      </c>
      <c r="F529" s="14">
        <f>[1]вспомогательная!G649</f>
        <v>67</v>
      </c>
      <c r="G529" s="14">
        <f>[1]вспомогательная!H649</f>
        <v>0</v>
      </c>
      <c r="H529" s="9">
        <f t="shared" si="48"/>
        <v>67</v>
      </c>
      <c r="I529" s="9">
        <f t="shared" si="49"/>
        <v>0</v>
      </c>
    </row>
    <row r="530" spans="1:9" ht="30" x14ac:dyDescent="0.2">
      <c r="A530" s="11" t="s">
        <v>418</v>
      </c>
      <c r="B530" s="8" t="s">
        <v>402</v>
      </c>
      <c r="C530" s="8" t="s">
        <v>12</v>
      </c>
      <c r="D530" s="8" t="s">
        <v>419</v>
      </c>
      <c r="E530" s="8"/>
      <c r="F530" s="9">
        <f t="shared" ref="F530:G534" si="51">F531</f>
        <v>100</v>
      </c>
      <c r="G530" s="9">
        <f t="shared" si="51"/>
        <v>0</v>
      </c>
      <c r="H530" s="9">
        <f t="shared" si="48"/>
        <v>100</v>
      </c>
      <c r="I530" s="9">
        <f t="shared" si="49"/>
        <v>0</v>
      </c>
    </row>
    <row r="531" spans="1:9" x14ac:dyDescent="0.2">
      <c r="A531" s="7" t="s">
        <v>420</v>
      </c>
      <c r="B531" s="8" t="s">
        <v>402</v>
      </c>
      <c r="C531" s="8" t="s">
        <v>12</v>
      </c>
      <c r="D531" s="27" t="s">
        <v>421</v>
      </c>
      <c r="E531" s="8"/>
      <c r="F531" s="9">
        <f t="shared" si="51"/>
        <v>100</v>
      </c>
      <c r="G531" s="9">
        <f t="shared" si="51"/>
        <v>0</v>
      </c>
      <c r="H531" s="9">
        <f t="shared" si="48"/>
        <v>100</v>
      </c>
      <c r="I531" s="9">
        <f t="shared" si="49"/>
        <v>0</v>
      </c>
    </row>
    <row r="532" spans="1:9" ht="30" x14ac:dyDescent="0.2">
      <c r="A532" s="13" t="s">
        <v>422</v>
      </c>
      <c r="B532" s="8" t="s">
        <v>402</v>
      </c>
      <c r="C532" s="8" t="s">
        <v>12</v>
      </c>
      <c r="D532" s="8" t="s">
        <v>423</v>
      </c>
      <c r="E532" s="8"/>
      <c r="F532" s="9">
        <f t="shared" si="51"/>
        <v>100</v>
      </c>
      <c r="G532" s="9">
        <f t="shared" si="51"/>
        <v>0</v>
      </c>
      <c r="H532" s="9">
        <f t="shared" si="48"/>
        <v>100</v>
      </c>
      <c r="I532" s="9">
        <f t="shared" si="49"/>
        <v>0</v>
      </c>
    </row>
    <row r="533" spans="1:9" ht="30" x14ac:dyDescent="0.2">
      <c r="A533" s="10" t="s">
        <v>424</v>
      </c>
      <c r="B533" s="8" t="s">
        <v>402</v>
      </c>
      <c r="C533" s="8" t="s">
        <v>12</v>
      </c>
      <c r="D533" s="8" t="s">
        <v>425</v>
      </c>
      <c r="E533" s="8"/>
      <c r="F533" s="9">
        <f t="shared" si="51"/>
        <v>100</v>
      </c>
      <c r="G533" s="9">
        <f t="shared" si="51"/>
        <v>0</v>
      </c>
      <c r="H533" s="9">
        <f t="shared" si="48"/>
        <v>100</v>
      </c>
      <c r="I533" s="9">
        <f t="shared" si="49"/>
        <v>0</v>
      </c>
    </row>
    <row r="534" spans="1:9" ht="30" x14ac:dyDescent="0.2">
      <c r="A534" s="10" t="s">
        <v>107</v>
      </c>
      <c r="B534" s="8" t="s">
        <v>402</v>
      </c>
      <c r="C534" s="8" t="s">
        <v>12</v>
      </c>
      <c r="D534" s="8" t="s">
        <v>425</v>
      </c>
      <c r="E534" s="8" t="s">
        <v>108</v>
      </c>
      <c r="F534" s="9">
        <f t="shared" si="51"/>
        <v>100</v>
      </c>
      <c r="G534" s="9">
        <f t="shared" si="51"/>
        <v>0</v>
      </c>
      <c r="H534" s="9">
        <f t="shared" si="48"/>
        <v>100</v>
      </c>
      <c r="I534" s="9">
        <f t="shared" si="49"/>
        <v>0</v>
      </c>
    </row>
    <row r="535" spans="1:9" x14ac:dyDescent="0.2">
      <c r="A535" s="10" t="s">
        <v>109</v>
      </c>
      <c r="B535" s="8" t="s">
        <v>402</v>
      </c>
      <c r="C535" s="8" t="s">
        <v>12</v>
      </c>
      <c r="D535" s="8" t="s">
        <v>425</v>
      </c>
      <c r="E535" s="8" t="s">
        <v>110</v>
      </c>
      <c r="F535" s="9">
        <f>[1]вспомогательная!G655</f>
        <v>100</v>
      </c>
      <c r="G535" s="9">
        <f>[1]вспомогательная!H655</f>
        <v>0</v>
      </c>
      <c r="H535" s="9">
        <f t="shared" si="48"/>
        <v>100</v>
      </c>
      <c r="I535" s="9">
        <f t="shared" si="49"/>
        <v>0</v>
      </c>
    </row>
    <row r="536" spans="1:9" ht="75" x14ac:dyDescent="0.2">
      <c r="A536" s="11" t="s">
        <v>263</v>
      </c>
      <c r="B536" s="8" t="s">
        <v>402</v>
      </c>
      <c r="C536" s="8" t="s">
        <v>12</v>
      </c>
      <c r="D536" s="8" t="s">
        <v>264</v>
      </c>
      <c r="E536" s="8"/>
      <c r="F536" s="14">
        <f t="shared" ref="F536:G539" si="52">F537</f>
        <v>161</v>
      </c>
      <c r="G536" s="14">
        <f t="shared" si="52"/>
        <v>38.200000000000003</v>
      </c>
      <c r="H536" s="9">
        <f t="shared" si="48"/>
        <v>122.8</v>
      </c>
      <c r="I536" s="9">
        <f t="shared" si="49"/>
        <v>23.726708074534166</v>
      </c>
    </row>
    <row r="537" spans="1:9" ht="30" x14ac:dyDescent="0.2">
      <c r="A537" s="10" t="s">
        <v>426</v>
      </c>
      <c r="B537" s="8" t="s">
        <v>402</v>
      </c>
      <c r="C537" s="8" t="s">
        <v>12</v>
      </c>
      <c r="D537" s="8" t="s">
        <v>427</v>
      </c>
      <c r="E537" s="8"/>
      <c r="F537" s="14">
        <f t="shared" si="52"/>
        <v>161</v>
      </c>
      <c r="G537" s="14">
        <f t="shared" si="52"/>
        <v>38.200000000000003</v>
      </c>
      <c r="H537" s="9">
        <f t="shared" si="48"/>
        <v>122.8</v>
      </c>
      <c r="I537" s="9">
        <f t="shared" si="49"/>
        <v>23.726708074534166</v>
      </c>
    </row>
    <row r="538" spans="1:9" ht="60" x14ac:dyDescent="0.2">
      <c r="A538" s="16" t="s">
        <v>428</v>
      </c>
      <c r="B538" s="8" t="s">
        <v>402</v>
      </c>
      <c r="C538" s="8" t="s">
        <v>12</v>
      </c>
      <c r="D538" s="8" t="s">
        <v>429</v>
      </c>
      <c r="E538" s="8"/>
      <c r="F538" s="14">
        <f t="shared" si="52"/>
        <v>161</v>
      </c>
      <c r="G538" s="14">
        <f t="shared" si="52"/>
        <v>38.200000000000003</v>
      </c>
      <c r="H538" s="9">
        <f t="shared" si="48"/>
        <v>122.8</v>
      </c>
      <c r="I538" s="9">
        <f t="shared" si="49"/>
        <v>23.726708074534166</v>
      </c>
    </row>
    <row r="539" spans="1:9" ht="30" x14ac:dyDescent="0.2">
      <c r="A539" s="10" t="s">
        <v>107</v>
      </c>
      <c r="B539" s="8" t="s">
        <v>402</v>
      </c>
      <c r="C539" s="8" t="s">
        <v>12</v>
      </c>
      <c r="D539" s="8" t="s">
        <v>429</v>
      </c>
      <c r="E539" s="8" t="s">
        <v>108</v>
      </c>
      <c r="F539" s="14">
        <f t="shared" si="52"/>
        <v>161</v>
      </c>
      <c r="G539" s="14">
        <f t="shared" si="52"/>
        <v>38.200000000000003</v>
      </c>
      <c r="H539" s="9">
        <f t="shared" si="48"/>
        <v>122.8</v>
      </c>
      <c r="I539" s="9">
        <f t="shared" si="49"/>
        <v>23.726708074534166</v>
      </c>
    </row>
    <row r="540" spans="1:9" x14ac:dyDescent="0.2">
      <c r="A540" s="10" t="s">
        <v>109</v>
      </c>
      <c r="B540" s="8" t="s">
        <v>402</v>
      </c>
      <c r="C540" s="8" t="s">
        <v>12</v>
      </c>
      <c r="D540" s="8" t="s">
        <v>429</v>
      </c>
      <c r="E540" s="8" t="s">
        <v>110</v>
      </c>
      <c r="F540" s="14">
        <f>[1]вспомогательная!G660</f>
        <v>161</v>
      </c>
      <c r="G540" s="14">
        <f>[1]вспомогательная!H660</f>
        <v>38.200000000000003</v>
      </c>
      <c r="H540" s="9">
        <f t="shared" si="48"/>
        <v>122.8</v>
      </c>
      <c r="I540" s="9">
        <f t="shared" si="49"/>
        <v>23.726708074534166</v>
      </c>
    </row>
    <row r="541" spans="1:9" x14ac:dyDescent="0.2">
      <c r="A541" s="7" t="s">
        <v>430</v>
      </c>
      <c r="B541" s="8" t="s">
        <v>402</v>
      </c>
      <c r="C541" s="8" t="s">
        <v>14</v>
      </c>
      <c r="D541" s="8"/>
      <c r="E541" s="8"/>
      <c r="F541" s="9">
        <f>F542+F577+F616+F622+F633</f>
        <v>679678.6</v>
      </c>
      <c r="G541" s="9">
        <f>G542+G577+G616+G622+G633</f>
        <v>74650.499999999985</v>
      </c>
      <c r="H541" s="9">
        <f t="shared" si="48"/>
        <v>605028.1</v>
      </c>
      <c r="I541" s="9">
        <f t="shared" si="49"/>
        <v>10.983205885840746</v>
      </c>
    </row>
    <row r="542" spans="1:9" ht="30" x14ac:dyDescent="0.2">
      <c r="A542" s="11" t="s">
        <v>69</v>
      </c>
      <c r="B542" s="8" t="s">
        <v>402</v>
      </c>
      <c r="C542" s="8" t="s">
        <v>14</v>
      </c>
      <c r="D542" s="8" t="s">
        <v>70</v>
      </c>
      <c r="E542" s="8"/>
      <c r="F542" s="14">
        <f>F543</f>
        <v>674285.6</v>
      </c>
      <c r="G542" s="14">
        <f>G543</f>
        <v>74452.799999999988</v>
      </c>
      <c r="H542" s="9">
        <f t="shared" si="48"/>
        <v>599832.80000000005</v>
      </c>
      <c r="I542" s="9">
        <f t="shared" si="49"/>
        <v>11.041730685039097</v>
      </c>
    </row>
    <row r="543" spans="1:9" x14ac:dyDescent="0.2">
      <c r="A543" s="7" t="s">
        <v>78</v>
      </c>
      <c r="B543" s="8" t="s">
        <v>402</v>
      </c>
      <c r="C543" s="8" t="s">
        <v>14</v>
      </c>
      <c r="D543" s="8" t="s">
        <v>79</v>
      </c>
      <c r="E543" s="8"/>
      <c r="F543" s="9">
        <f>F544+F560+F564</f>
        <v>674285.6</v>
      </c>
      <c r="G543" s="9">
        <f>G544+G560+G564</f>
        <v>74452.799999999988</v>
      </c>
      <c r="H543" s="9">
        <f t="shared" si="48"/>
        <v>599832.80000000005</v>
      </c>
      <c r="I543" s="9">
        <f t="shared" si="49"/>
        <v>11.041730685039097</v>
      </c>
    </row>
    <row r="544" spans="1:9" ht="45" x14ac:dyDescent="0.2">
      <c r="A544" s="7" t="s">
        <v>431</v>
      </c>
      <c r="B544" s="8" t="s">
        <v>402</v>
      </c>
      <c r="C544" s="8" t="s">
        <v>14</v>
      </c>
      <c r="D544" s="8" t="s">
        <v>432</v>
      </c>
      <c r="E544" s="8"/>
      <c r="F544" s="9">
        <f>F545+F548+F551+F554+F557</f>
        <v>486936</v>
      </c>
      <c r="G544" s="9">
        <f>G545+G548+G551+G554+G557</f>
        <v>74452.799999999988</v>
      </c>
      <c r="H544" s="9">
        <f t="shared" si="48"/>
        <v>412483.2</v>
      </c>
      <c r="I544" s="9">
        <f t="shared" si="49"/>
        <v>15.29005865247178</v>
      </c>
    </row>
    <row r="545" spans="1:9" ht="90" x14ac:dyDescent="0.2">
      <c r="A545" s="12" t="s">
        <v>433</v>
      </c>
      <c r="B545" s="8" t="s">
        <v>402</v>
      </c>
      <c r="C545" s="8" t="s">
        <v>14</v>
      </c>
      <c r="D545" s="8" t="s">
        <v>434</v>
      </c>
      <c r="E545" s="8"/>
      <c r="F545" s="9">
        <f>F546</f>
        <v>76441</v>
      </c>
      <c r="G545" s="9">
        <f>G546</f>
        <v>7084.4</v>
      </c>
      <c r="H545" s="9">
        <f t="shared" si="48"/>
        <v>69356.600000000006</v>
      </c>
      <c r="I545" s="9">
        <f t="shared" si="49"/>
        <v>9.2678013108148765</v>
      </c>
    </row>
    <row r="546" spans="1:9" ht="30" x14ac:dyDescent="0.2">
      <c r="A546" s="10" t="s">
        <v>107</v>
      </c>
      <c r="B546" s="8" t="s">
        <v>402</v>
      </c>
      <c r="C546" s="8" t="s">
        <v>14</v>
      </c>
      <c r="D546" s="8" t="s">
        <v>434</v>
      </c>
      <c r="E546" s="8" t="s">
        <v>108</v>
      </c>
      <c r="F546" s="9">
        <f>F547</f>
        <v>76441</v>
      </c>
      <c r="G546" s="9">
        <f>G547</f>
        <v>7084.4</v>
      </c>
      <c r="H546" s="9">
        <f t="shared" si="48"/>
        <v>69356.600000000006</v>
      </c>
      <c r="I546" s="9">
        <f t="shared" si="49"/>
        <v>9.2678013108148765</v>
      </c>
    </row>
    <row r="547" spans="1:9" x14ac:dyDescent="0.2">
      <c r="A547" s="10" t="s">
        <v>109</v>
      </c>
      <c r="B547" s="8" t="s">
        <v>402</v>
      </c>
      <c r="C547" s="8" t="s">
        <v>14</v>
      </c>
      <c r="D547" s="8" t="s">
        <v>434</v>
      </c>
      <c r="E547" s="8" t="s">
        <v>110</v>
      </c>
      <c r="F547" s="9">
        <f>[1]вспомогательная!G667</f>
        <v>76441</v>
      </c>
      <c r="G547" s="9">
        <f>[1]вспомогательная!H667</f>
        <v>7084.4</v>
      </c>
      <c r="H547" s="9">
        <f t="shared" si="48"/>
        <v>69356.600000000006</v>
      </c>
      <c r="I547" s="9">
        <f t="shared" si="49"/>
        <v>9.2678013108148765</v>
      </c>
    </row>
    <row r="548" spans="1:9" ht="30" x14ac:dyDescent="0.2">
      <c r="A548" s="7" t="s">
        <v>435</v>
      </c>
      <c r="B548" s="8" t="s">
        <v>402</v>
      </c>
      <c r="C548" s="8" t="s">
        <v>14</v>
      </c>
      <c r="D548" s="8" t="s">
        <v>436</v>
      </c>
      <c r="E548" s="8"/>
      <c r="F548" s="9">
        <f>F549</f>
        <v>14283</v>
      </c>
      <c r="G548" s="9">
        <f>G549</f>
        <v>1358</v>
      </c>
      <c r="H548" s="9">
        <f t="shared" si="48"/>
        <v>12925</v>
      </c>
      <c r="I548" s="9">
        <f t="shared" si="49"/>
        <v>9.5078064832318141</v>
      </c>
    </row>
    <row r="549" spans="1:9" ht="30" x14ac:dyDescent="0.2">
      <c r="A549" s="10" t="s">
        <v>107</v>
      </c>
      <c r="B549" s="8" t="s">
        <v>402</v>
      </c>
      <c r="C549" s="8" t="s">
        <v>14</v>
      </c>
      <c r="D549" s="8" t="s">
        <v>436</v>
      </c>
      <c r="E549" s="8" t="s">
        <v>108</v>
      </c>
      <c r="F549" s="9">
        <f>F550</f>
        <v>14283</v>
      </c>
      <c r="G549" s="9">
        <f>G550</f>
        <v>1358</v>
      </c>
      <c r="H549" s="9">
        <f t="shared" si="48"/>
        <v>12925</v>
      </c>
      <c r="I549" s="9">
        <f t="shared" si="49"/>
        <v>9.5078064832318141</v>
      </c>
    </row>
    <row r="550" spans="1:9" x14ac:dyDescent="0.2">
      <c r="A550" s="10" t="s">
        <v>109</v>
      </c>
      <c r="B550" s="8" t="s">
        <v>402</v>
      </c>
      <c r="C550" s="8" t="s">
        <v>14</v>
      </c>
      <c r="D550" s="8" t="s">
        <v>436</v>
      </c>
      <c r="E550" s="8" t="s">
        <v>110</v>
      </c>
      <c r="F550" s="9">
        <f>[1]вспомогательная!G670</f>
        <v>14283</v>
      </c>
      <c r="G550" s="9">
        <f>[1]вспомогательная!H670</f>
        <v>1358</v>
      </c>
      <c r="H550" s="9">
        <f t="shared" si="48"/>
        <v>12925</v>
      </c>
      <c r="I550" s="9">
        <f t="shared" si="49"/>
        <v>9.5078064832318141</v>
      </c>
    </row>
    <row r="551" spans="1:9" ht="165" x14ac:dyDescent="0.2">
      <c r="A551" s="12" t="s">
        <v>437</v>
      </c>
      <c r="B551" s="8" t="s">
        <v>402</v>
      </c>
      <c r="C551" s="8" t="s">
        <v>14</v>
      </c>
      <c r="D551" s="8" t="s">
        <v>438</v>
      </c>
      <c r="E551" s="8"/>
      <c r="F551" s="9">
        <f>F552</f>
        <v>365229</v>
      </c>
      <c r="G551" s="9">
        <f>G552</f>
        <v>63098.5</v>
      </c>
      <c r="H551" s="9">
        <f t="shared" si="48"/>
        <v>302130.5</v>
      </c>
      <c r="I551" s="9">
        <f t="shared" si="49"/>
        <v>17.276421094710443</v>
      </c>
    </row>
    <row r="552" spans="1:9" ht="30" x14ac:dyDescent="0.2">
      <c r="A552" s="10" t="s">
        <v>107</v>
      </c>
      <c r="B552" s="8" t="s">
        <v>402</v>
      </c>
      <c r="C552" s="8" t="s">
        <v>14</v>
      </c>
      <c r="D552" s="8" t="s">
        <v>438</v>
      </c>
      <c r="E552" s="8" t="s">
        <v>108</v>
      </c>
      <c r="F552" s="9">
        <f>F553</f>
        <v>365229</v>
      </c>
      <c r="G552" s="9">
        <f>G553</f>
        <v>63098.5</v>
      </c>
      <c r="H552" s="9">
        <f t="shared" si="48"/>
        <v>302130.5</v>
      </c>
      <c r="I552" s="9">
        <f t="shared" si="49"/>
        <v>17.276421094710443</v>
      </c>
    </row>
    <row r="553" spans="1:9" x14ac:dyDescent="0.2">
      <c r="A553" s="10" t="s">
        <v>109</v>
      </c>
      <c r="B553" s="8" t="s">
        <v>402</v>
      </c>
      <c r="C553" s="8" t="s">
        <v>14</v>
      </c>
      <c r="D553" s="8" t="s">
        <v>438</v>
      </c>
      <c r="E553" s="8" t="s">
        <v>110</v>
      </c>
      <c r="F553" s="9">
        <f>[1]вспомогательная!G673</f>
        <v>365229</v>
      </c>
      <c r="G553" s="9">
        <f>[1]вспомогательная!H673</f>
        <v>63098.5</v>
      </c>
      <c r="H553" s="9">
        <f t="shared" si="48"/>
        <v>302130.5</v>
      </c>
      <c r="I553" s="9">
        <f t="shared" si="49"/>
        <v>17.276421094710443</v>
      </c>
    </row>
    <row r="554" spans="1:9" ht="105" x14ac:dyDescent="0.2">
      <c r="A554" s="28" t="s">
        <v>439</v>
      </c>
      <c r="B554" s="8" t="s">
        <v>402</v>
      </c>
      <c r="C554" s="8" t="s">
        <v>14</v>
      </c>
      <c r="D554" s="8" t="s">
        <v>440</v>
      </c>
      <c r="E554" s="8"/>
      <c r="F554" s="9">
        <f>F555</f>
        <v>30835</v>
      </c>
      <c r="G554" s="9">
        <f>G555</f>
        <v>2909.5</v>
      </c>
      <c r="H554" s="9">
        <f t="shared" si="48"/>
        <v>27925.5</v>
      </c>
      <c r="I554" s="9">
        <f t="shared" si="49"/>
        <v>9.4357061780444305</v>
      </c>
    </row>
    <row r="555" spans="1:9" ht="30" x14ac:dyDescent="0.2">
      <c r="A555" s="10" t="s">
        <v>107</v>
      </c>
      <c r="B555" s="8" t="s">
        <v>402</v>
      </c>
      <c r="C555" s="8" t="s">
        <v>14</v>
      </c>
      <c r="D555" s="8" t="s">
        <v>440</v>
      </c>
      <c r="E555" s="8" t="s">
        <v>108</v>
      </c>
      <c r="F555" s="9">
        <f>F556</f>
        <v>30835</v>
      </c>
      <c r="G555" s="9">
        <f>G556</f>
        <v>2909.5</v>
      </c>
      <c r="H555" s="9">
        <f t="shared" si="48"/>
        <v>27925.5</v>
      </c>
      <c r="I555" s="9">
        <f t="shared" si="49"/>
        <v>9.4357061780444305</v>
      </c>
    </row>
    <row r="556" spans="1:9" x14ac:dyDescent="0.2">
      <c r="A556" s="10" t="s">
        <v>109</v>
      </c>
      <c r="B556" s="8" t="s">
        <v>402</v>
      </c>
      <c r="C556" s="8" t="s">
        <v>14</v>
      </c>
      <c r="D556" s="8" t="s">
        <v>440</v>
      </c>
      <c r="E556" s="8" t="s">
        <v>110</v>
      </c>
      <c r="F556" s="9">
        <f>[1]вспомогательная!G676</f>
        <v>30835</v>
      </c>
      <c r="G556" s="9">
        <f>[1]вспомогательная!H676</f>
        <v>2909.5</v>
      </c>
      <c r="H556" s="9">
        <f t="shared" si="48"/>
        <v>27925.5</v>
      </c>
      <c r="I556" s="9">
        <f t="shared" si="49"/>
        <v>9.4357061780444305</v>
      </c>
    </row>
    <row r="557" spans="1:9" ht="60" x14ac:dyDescent="0.2">
      <c r="A557" s="28" t="s">
        <v>441</v>
      </c>
      <c r="B557" s="8" t="s">
        <v>402</v>
      </c>
      <c r="C557" s="8" t="s">
        <v>14</v>
      </c>
      <c r="D557" s="8" t="s">
        <v>442</v>
      </c>
      <c r="E557" s="8"/>
      <c r="F557" s="9">
        <f>F558</f>
        <v>148</v>
      </c>
      <c r="G557" s="9">
        <f>G558</f>
        <v>2.4</v>
      </c>
      <c r="H557" s="9">
        <f t="shared" si="48"/>
        <v>145.6</v>
      </c>
      <c r="I557" s="9">
        <f t="shared" si="49"/>
        <v>1.6216216216216217</v>
      </c>
    </row>
    <row r="558" spans="1:9" ht="30" x14ac:dyDescent="0.2">
      <c r="A558" s="10" t="s">
        <v>107</v>
      </c>
      <c r="B558" s="8" t="s">
        <v>402</v>
      </c>
      <c r="C558" s="8" t="s">
        <v>14</v>
      </c>
      <c r="D558" s="8" t="s">
        <v>442</v>
      </c>
      <c r="E558" s="8" t="s">
        <v>108</v>
      </c>
      <c r="F558" s="9">
        <f>F559</f>
        <v>148</v>
      </c>
      <c r="G558" s="9">
        <f>G559</f>
        <v>2.4</v>
      </c>
      <c r="H558" s="9">
        <f t="shared" si="48"/>
        <v>145.6</v>
      </c>
      <c r="I558" s="9">
        <f t="shared" si="49"/>
        <v>1.6216216216216217</v>
      </c>
    </row>
    <row r="559" spans="1:9" x14ac:dyDescent="0.2">
      <c r="A559" s="10" t="s">
        <v>109</v>
      </c>
      <c r="B559" s="8" t="s">
        <v>402</v>
      </c>
      <c r="C559" s="8" t="s">
        <v>14</v>
      </c>
      <c r="D559" s="8" t="s">
        <v>442</v>
      </c>
      <c r="E559" s="8" t="s">
        <v>110</v>
      </c>
      <c r="F559" s="9">
        <f>[1]вспомогательная!G679</f>
        <v>148</v>
      </c>
      <c r="G559" s="9">
        <f>[1]вспомогательная!H679</f>
        <v>2.4</v>
      </c>
      <c r="H559" s="9">
        <f t="shared" si="48"/>
        <v>145.6</v>
      </c>
      <c r="I559" s="9">
        <f t="shared" si="49"/>
        <v>1.6216216216216217</v>
      </c>
    </row>
    <row r="560" spans="1:9" ht="30" x14ac:dyDescent="0.2">
      <c r="A560" s="7" t="s">
        <v>443</v>
      </c>
      <c r="B560" s="8" t="s">
        <v>402</v>
      </c>
      <c r="C560" s="8" t="s">
        <v>14</v>
      </c>
      <c r="D560" s="8" t="s">
        <v>444</v>
      </c>
      <c r="E560" s="8"/>
      <c r="F560" s="9">
        <f t="shared" ref="F560:G562" si="53">F561</f>
        <v>1272</v>
      </c>
      <c r="G560" s="9">
        <f t="shared" si="53"/>
        <v>0</v>
      </c>
      <c r="H560" s="9">
        <f t="shared" si="48"/>
        <v>1272</v>
      </c>
      <c r="I560" s="9">
        <f t="shared" si="49"/>
        <v>0</v>
      </c>
    </row>
    <row r="561" spans="1:9" ht="45" x14ac:dyDescent="0.2">
      <c r="A561" s="7" t="s">
        <v>445</v>
      </c>
      <c r="B561" s="8" t="s">
        <v>402</v>
      </c>
      <c r="C561" s="8" t="s">
        <v>14</v>
      </c>
      <c r="D561" s="8" t="s">
        <v>446</v>
      </c>
      <c r="E561" s="8"/>
      <c r="F561" s="9">
        <f t="shared" si="53"/>
        <v>1272</v>
      </c>
      <c r="G561" s="9">
        <f t="shared" si="53"/>
        <v>0</v>
      </c>
      <c r="H561" s="9">
        <f t="shared" si="48"/>
        <v>1272</v>
      </c>
      <c r="I561" s="9">
        <f t="shared" si="49"/>
        <v>0</v>
      </c>
    </row>
    <row r="562" spans="1:9" x14ac:dyDescent="0.2">
      <c r="A562" s="11" t="s">
        <v>447</v>
      </c>
      <c r="B562" s="8" t="s">
        <v>402</v>
      </c>
      <c r="C562" s="8" t="s">
        <v>14</v>
      </c>
      <c r="D562" s="8" t="s">
        <v>446</v>
      </c>
      <c r="E562" s="8" t="s">
        <v>448</v>
      </c>
      <c r="F562" s="9">
        <f t="shared" si="53"/>
        <v>1272</v>
      </c>
      <c r="G562" s="9">
        <f t="shared" si="53"/>
        <v>0</v>
      </c>
      <c r="H562" s="9">
        <f t="shared" si="48"/>
        <v>1272</v>
      </c>
      <c r="I562" s="9">
        <f t="shared" si="49"/>
        <v>0</v>
      </c>
    </row>
    <row r="563" spans="1:9" x14ac:dyDescent="0.2">
      <c r="A563" s="13" t="s">
        <v>449</v>
      </c>
      <c r="B563" s="8" t="s">
        <v>402</v>
      </c>
      <c r="C563" s="8" t="s">
        <v>14</v>
      </c>
      <c r="D563" s="8" t="s">
        <v>446</v>
      </c>
      <c r="E563" s="8" t="s">
        <v>450</v>
      </c>
      <c r="F563" s="9">
        <f>[1]вспомогательная!G683</f>
        <v>1272</v>
      </c>
      <c r="G563" s="9">
        <f>[1]вспомогательная!H683</f>
        <v>0</v>
      </c>
      <c r="H563" s="9">
        <f t="shared" si="48"/>
        <v>1272</v>
      </c>
      <c r="I563" s="9">
        <f t="shared" si="49"/>
        <v>0</v>
      </c>
    </row>
    <row r="564" spans="1:9" ht="45" x14ac:dyDescent="0.2">
      <c r="A564" s="7" t="s">
        <v>451</v>
      </c>
      <c r="B564" s="8" t="s">
        <v>402</v>
      </c>
      <c r="C564" s="8" t="s">
        <v>14</v>
      </c>
      <c r="D564" s="8" t="s">
        <v>452</v>
      </c>
      <c r="E564" s="8"/>
      <c r="F564" s="9">
        <f>F568+F565+F571+F574</f>
        <v>186077.6</v>
      </c>
      <c r="G564" s="9">
        <f>G568+G565+G571+G574</f>
        <v>0</v>
      </c>
      <c r="H564" s="9">
        <f t="shared" si="48"/>
        <v>186077.6</v>
      </c>
      <c r="I564" s="9">
        <f t="shared" si="49"/>
        <v>0</v>
      </c>
    </row>
    <row r="565" spans="1:9" ht="30" x14ac:dyDescent="0.2">
      <c r="A565" s="10" t="s">
        <v>453</v>
      </c>
      <c r="B565" s="8" t="s">
        <v>402</v>
      </c>
      <c r="C565" s="8" t="s">
        <v>14</v>
      </c>
      <c r="D565" s="8" t="s">
        <v>454</v>
      </c>
      <c r="E565" s="17"/>
      <c r="F565" s="18">
        <f>F566</f>
        <v>164027.20000000001</v>
      </c>
      <c r="G565" s="18">
        <f>G566</f>
        <v>0</v>
      </c>
      <c r="H565" s="9">
        <f t="shared" si="48"/>
        <v>164027.20000000001</v>
      </c>
      <c r="I565" s="9">
        <f t="shared" si="49"/>
        <v>0</v>
      </c>
    </row>
    <row r="566" spans="1:9" ht="30" x14ac:dyDescent="0.2">
      <c r="A566" s="10" t="s">
        <v>455</v>
      </c>
      <c r="B566" s="8" t="s">
        <v>402</v>
      </c>
      <c r="C566" s="8" t="s">
        <v>14</v>
      </c>
      <c r="D566" s="8" t="s">
        <v>454</v>
      </c>
      <c r="E566" s="8" t="s">
        <v>456</v>
      </c>
      <c r="F566" s="18">
        <f>F567</f>
        <v>164027.20000000001</v>
      </c>
      <c r="G566" s="18">
        <f>G567</f>
        <v>0</v>
      </c>
      <c r="H566" s="9">
        <f t="shared" si="48"/>
        <v>164027.20000000001</v>
      </c>
      <c r="I566" s="9">
        <f t="shared" si="49"/>
        <v>0</v>
      </c>
    </row>
    <row r="567" spans="1:9" x14ac:dyDescent="0.2">
      <c r="A567" s="10" t="s">
        <v>457</v>
      </c>
      <c r="B567" s="8" t="s">
        <v>402</v>
      </c>
      <c r="C567" s="8" t="s">
        <v>14</v>
      </c>
      <c r="D567" s="8" t="s">
        <v>454</v>
      </c>
      <c r="E567" s="8" t="s">
        <v>458</v>
      </c>
      <c r="F567" s="18">
        <f>[1]вспомогательная!G494</f>
        <v>164027.20000000001</v>
      </c>
      <c r="G567" s="18">
        <f>[1]вспомогательная!H494</f>
        <v>0</v>
      </c>
      <c r="H567" s="9">
        <f t="shared" si="48"/>
        <v>164027.20000000001</v>
      </c>
      <c r="I567" s="9">
        <f t="shared" si="49"/>
        <v>0</v>
      </c>
    </row>
    <row r="568" spans="1:9" ht="45" x14ac:dyDescent="0.2">
      <c r="A568" s="7" t="s">
        <v>459</v>
      </c>
      <c r="B568" s="8" t="s">
        <v>402</v>
      </c>
      <c r="C568" s="8" t="s">
        <v>14</v>
      </c>
      <c r="D568" s="8" t="s">
        <v>460</v>
      </c>
      <c r="E568" s="8"/>
      <c r="F568" s="9">
        <f>F569</f>
        <v>8633</v>
      </c>
      <c r="G568" s="9">
        <f>G569</f>
        <v>0</v>
      </c>
      <c r="H568" s="9">
        <f t="shared" si="48"/>
        <v>8633</v>
      </c>
      <c r="I568" s="9">
        <f t="shared" si="49"/>
        <v>0</v>
      </c>
    </row>
    <row r="569" spans="1:9" ht="30" x14ac:dyDescent="0.2">
      <c r="A569" s="10" t="s">
        <v>455</v>
      </c>
      <c r="B569" s="8" t="s">
        <v>402</v>
      </c>
      <c r="C569" s="8" t="s">
        <v>14</v>
      </c>
      <c r="D569" s="8" t="s">
        <v>460</v>
      </c>
      <c r="E569" s="8" t="s">
        <v>456</v>
      </c>
      <c r="F569" s="9">
        <f>F570</f>
        <v>8633</v>
      </c>
      <c r="G569" s="9">
        <f>G570</f>
        <v>0</v>
      </c>
      <c r="H569" s="9">
        <f t="shared" si="48"/>
        <v>8633</v>
      </c>
      <c r="I569" s="9">
        <f t="shared" si="49"/>
        <v>0</v>
      </c>
    </row>
    <row r="570" spans="1:9" x14ac:dyDescent="0.2">
      <c r="A570" s="10" t="s">
        <v>457</v>
      </c>
      <c r="B570" s="8" t="s">
        <v>402</v>
      </c>
      <c r="C570" s="8" t="s">
        <v>14</v>
      </c>
      <c r="D570" s="8" t="s">
        <v>460</v>
      </c>
      <c r="E570" s="8" t="s">
        <v>458</v>
      </c>
      <c r="F570" s="9">
        <f>[1]вспомогательная!G497</f>
        <v>8633</v>
      </c>
      <c r="G570" s="9">
        <f>[1]вспомогательная!H497</f>
        <v>0</v>
      </c>
      <c r="H570" s="9">
        <f t="shared" si="48"/>
        <v>8633</v>
      </c>
      <c r="I570" s="9">
        <f t="shared" si="49"/>
        <v>0</v>
      </c>
    </row>
    <row r="571" spans="1:9" ht="90" x14ac:dyDescent="0.2">
      <c r="A571" s="16" t="s">
        <v>249</v>
      </c>
      <c r="B571" s="17" t="s">
        <v>402</v>
      </c>
      <c r="C571" s="17" t="s">
        <v>14</v>
      </c>
      <c r="D571" s="17" t="s">
        <v>461</v>
      </c>
      <c r="E571" s="17"/>
      <c r="F571" s="18">
        <f>F572</f>
        <v>12033.5</v>
      </c>
      <c r="G571" s="18">
        <f>G572</f>
        <v>0</v>
      </c>
      <c r="H571" s="9">
        <f t="shared" si="48"/>
        <v>12033.5</v>
      </c>
      <c r="I571" s="9">
        <f t="shared" si="49"/>
        <v>0</v>
      </c>
    </row>
    <row r="572" spans="1:9" ht="30" x14ac:dyDescent="0.2">
      <c r="A572" s="20" t="s">
        <v>27</v>
      </c>
      <c r="B572" s="17" t="s">
        <v>402</v>
      </c>
      <c r="C572" s="17" t="s">
        <v>14</v>
      </c>
      <c r="D572" s="17" t="s">
        <v>461</v>
      </c>
      <c r="E572" s="17" t="s">
        <v>28</v>
      </c>
      <c r="F572" s="18">
        <f>F573</f>
        <v>12033.5</v>
      </c>
      <c r="G572" s="18">
        <f>G573</f>
        <v>0</v>
      </c>
      <c r="H572" s="9">
        <f t="shared" si="48"/>
        <v>12033.5</v>
      </c>
      <c r="I572" s="9">
        <f t="shared" si="49"/>
        <v>0</v>
      </c>
    </row>
    <row r="573" spans="1:9" ht="30" x14ac:dyDescent="0.2">
      <c r="A573" s="20" t="s">
        <v>29</v>
      </c>
      <c r="B573" s="17" t="s">
        <v>402</v>
      </c>
      <c r="C573" s="17" t="s">
        <v>14</v>
      </c>
      <c r="D573" s="17" t="s">
        <v>461</v>
      </c>
      <c r="E573" s="17" t="s">
        <v>30</v>
      </c>
      <c r="F573" s="18">
        <f>[1]вспомогательная!G500</f>
        <v>12033.5</v>
      </c>
      <c r="G573" s="18">
        <f>[1]вспомогательная!H500</f>
        <v>0</v>
      </c>
      <c r="H573" s="9">
        <f t="shared" si="48"/>
        <v>12033.5</v>
      </c>
      <c r="I573" s="9">
        <f t="shared" si="49"/>
        <v>0</v>
      </c>
    </row>
    <row r="574" spans="1:9" ht="30" x14ac:dyDescent="0.2">
      <c r="A574" s="16" t="s">
        <v>462</v>
      </c>
      <c r="B574" s="17" t="s">
        <v>402</v>
      </c>
      <c r="C574" s="17" t="s">
        <v>14</v>
      </c>
      <c r="D574" s="17" t="s">
        <v>463</v>
      </c>
      <c r="E574" s="17"/>
      <c r="F574" s="18">
        <f>F575</f>
        <v>1383.9</v>
      </c>
      <c r="G574" s="18">
        <f>G575</f>
        <v>0</v>
      </c>
      <c r="H574" s="9">
        <f t="shared" si="48"/>
        <v>1383.9</v>
      </c>
      <c r="I574" s="9">
        <f t="shared" si="49"/>
        <v>0</v>
      </c>
    </row>
    <row r="575" spans="1:9" ht="30" x14ac:dyDescent="0.2">
      <c r="A575" s="20" t="s">
        <v>27</v>
      </c>
      <c r="B575" s="17" t="s">
        <v>402</v>
      </c>
      <c r="C575" s="17" t="s">
        <v>14</v>
      </c>
      <c r="D575" s="17" t="s">
        <v>463</v>
      </c>
      <c r="E575" s="17" t="s">
        <v>28</v>
      </c>
      <c r="F575" s="18">
        <f>F576</f>
        <v>1383.9</v>
      </c>
      <c r="G575" s="18">
        <f>G576</f>
        <v>0</v>
      </c>
      <c r="H575" s="9">
        <f t="shared" si="48"/>
        <v>1383.9</v>
      </c>
      <c r="I575" s="9">
        <f t="shared" si="49"/>
        <v>0</v>
      </c>
    </row>
    <row r="576" spans="1:9" ht="30" x14ac:dyDescent="0.2">
      <c r="A576" s="20" t="s">
        <v>29</v>
      </c>
      <c r="B576" s="17" t="s">
        <v>402</v>
      </c>
      <c r="C576" s="17" t="s">
        <v>14</v>
      </c>
      <c r="D576" s="17" t="s">
        <v>463</v>
      </c>
      <c r="E576" s="17" t="s">
        <v>30</v>
      </c>
      <c r="F576" s="18">
        <f>[1]вспомогательная!G503</f>
        <v>1383.9</v>
      </c>
      <c r="G576" s="18">
        <f>[1]вспомогательная!H503</f>
        <v>0</v>
      </c>
      <c r="H576" s="9">
        <f t="shared" si="48"/>
        <v>1383.9</v>
      </c>
      <c r="I576" s="9">
        <f t="shared" si="49"/>
        <v>0</v>
      </c>
    </row>
    <row r="577" spans="1:9" ht="30" x14ac:dyDescent="0.2">
      <c r="A577" s="7" t="s">
        <v>135</v>
      </c>
      <c r="B577" s="8" t="s">
        <v>402</v>
      </c>
      <c r="C577" s="8" t="s">
        <v>14</v>
      </c>
      <c r="D577" s="8" t="s">
        <v>136</v>
      </c>
      <c r="E577" s="8"/>
      <c r="F577" s="9">
        <f>F591+F611+F596+F578</f>
        <v>880.5</v>
      </c>
      <c r="G577" s="9">
        <f>G591+G611+G596+G578</f>
        <v>0</v>
      </c>
      <c r="H577" s="9">
        <f t="shared" si="48"/>
        <v>880.5</v>
      </c>
      <c r="I577" s="9">
        <f t="shared" si="49"/>
        <v>0</v>
      </c>
    </row>
    <row r="578" spans="1:9" ht="45" x14ac:dyDescent="0.2">
      <c r="A578" s="7" t="s">
        <v>168</v>
      </c>
      <c r="B578" s="8" t="s">
        <v>402</v>
      </c>
      <c r="C578" s="8" t="s">
        <v>14</v>
      </c>
      <c r="D578" s="8" t="s">
        <v>169</v>
      </c>
      <c r="E578" s="8"/>
      <c r="F578" s="9">
        <f>F579+F583+F587</f>
        <v>390.5</v>
      </c>
      <c r="G578" s="9">
        <f>G579+G583+G587</f>
        <v>0</v>
      </c>
      <c r="H578" s="9">
        <f t="shared" si="48"/>
        <v>390.5</v>
      </c>
      <c r="I578" s="9">
        <f t="shared" si="49"/>
        <v>0</v>
      </c>
    </row>
    <row r="579" spans="1:9" ht="45" x14ac:dyDescent="0.2">
      <c r="A579" s="7" t="s">
        <v>170</v>
      </c>
      <c r="B579" s="8" t="s">
        <v>402</v>
      </c>
      <c r="C579" s="8" t="s">
        <v>14</v>
      </c>
      <c r="D579" s="8" t="s">
        <v>171</v>
      </c>
      <c r="E579" s="8"/>
      <c r="F579" s="9">
        <f t="shared" ref="F579:G581" si="54">F580</f>
        <v>370.5</v>
      </c>
      <c r="G579" s="9">
        <f t="shared" si="54"/>
        <v>0</v>
      </c>
      <c r="H579" s="9">
        <f t="shared" si="48"/>
        <v>370.5</v>
      </c>
      <c r="I579" s="9">
        <f t="shared" si="49"/>
        <v>0</v>
      </c>
    </row>
    <row r="580" spans="1:9" ht="60" x14ac:dyDescent="0.2">
      <c r="A580" s="7" t="s">
        <v>172</v>
      </c>
      <c r="B580" s="8" t="s">
        <v>402</v>
      </c>
      <c r="C580" s="8" t="s">
        <v>14</v>
      </c>
      <c r="D580" s="8" t="s">
        <v>173</v>
      </c>
      <c r="E580" s="8"/>
      <c r="F580" s="9">
        <f t="shared" si="54"/>
        <v>370.5</v>
      </c>
      <c r="G580" s="9">
        <f t="shared" si="54"/>
        <v>0</v>
      </c>
      <c r="H580" s="9">
        <f t="shared" si="48"/>
        <v>370.5</v>
      </c>
      <c r="I580" s="9">
        <f t="shared" si="49"/>
        <v>0</v>
      </c>
    </row>
    <row r="581" spans="1:9" ht="30" x14ac:dyDescent="0.2">
      <c r="A581" s="10" t="s">
        <v>107</v>
      </c>
      <c r="B581" s="8" t="s">
        <v>402</v>
      </c>
      <c r="C581" s="8" t="s">
        <v>14</v>
      </c>
      <c r="D581" s="8" t="s">
        <v>173</v>
      </c>
      <c r="E581" s="8" t="s">
        <v>108</v>
      </c>
      <c r="F581" s="9">
        <f t="shared" si="54"/>
        <v>370.5</v>
      </c>
      <c r="G581" s="9">
        <f t="shared" si="54"/>
        <v>0</v>
      </c>
      <c r="H581" s="9">
        <f t="shared" si="48"/>
        <v>370.5</v>
      </c>
      <c r="I581" s="9">
        <f t="shared" si="49"/>
        <v>0</v>
      </c>
    </row>
    <row r="582" spans="1:9" x14ac:dyDescent="0.2">
      <c r="A582" s="10" t="s">
        <v>109</v>
      </c>
      <c r="B582" s="8" t="s">
        <v>402</v>
      </c>
      <c r="C582" s="8" t="s">
        <v>14</v>
      </c>
      <c r="D582" s="8" t="s">
        <v>173</v>
      </c>
      <c r="E582" s="8" t="s">
        <v>110</v>
      </c>
      <c r="F582" s="9">
        <f>[1]вспомогательная!G689</f>
        <v>370.5</v>
      </c>
      <c r="G582" s="9">
        <f>[1]вспомогательная!H689</f>
        <v>0</v>
      </c>
      <c r="H582" s="9">
        <f t="shared" si="48"/>
        <v>370.5</v>
      </c>
      <c r="I582" s="9">
        <f t="shared" si="49"/>
        <v>0</v>
      </c>
    </row>
    <row r="583" spans="1:9" ht="45" x14ac:dyDescent="0.2">
      <c r="A583" s="7" t="s">
        <v>174</v>
      </c>
      <c r="B583" s="8" t="s">
        <v>402</v>
      </c>
      <c r="C583" s="8" t="s">
        <v>14</v>
      </c>
      <c r="D583" s="8" t="s">
        <v>175</v>
      </c>
      <c r="E583" s="8"/>
      <c r="F583" s="9">
        <f t="shared" ref="F583:G585" si="55">F584</f>
        <v>10</v>
      </c>
      <c r="G583" s="9">
        <f t="shared" si="55"/>
        <v>0</v>
      </c>
      <c r="H583" s="9">
        <f t="shared" ref="H583:H646" si="56">F583-G583</f>
        <v>10</v>
      </c>
      <c r="I583" s="9">
        <f t="shared" ref="I583:I646" si="57">G583/F583*100</f>
        <v>0</v>
      </c>
    </row>
    <row r="584" spans="1:9" ht="30" x14ac:dyDescent="0.2">
      <c r="A584" s="11" t="s">
        <v>464</v>
      </c>
      <c r="B584" s="8" t="s">
        <v>402</v>
      </c>
      <c r="C584" s="8" t="s">
        <v>14</v>
      </c>
      <c r="D584" s="8" t="s">
        <v>465</v>
      </c>
      <c r="E584" s="8"/>
      <c r="F584" s="9">
        <f t="shared" si="55"/>
        <v>10</v>
      </c>
      <c r="G584" s="9">
        <f t="shared" si="55"/>
        <v>0</v>
      </c>
      <c r="H584" s="9">
        <f t="shared" si="56"/>
        <v>10</v>
      </c>
      <c r="I584" s="9">
        <f t="shared" si="57"/>
        <v>0</v>
      </c>
    </row>
    <row r="585" spans="1:9" ht="30" x14ac:dyDescent="0.2">
      <c r="A585" s="10" t="s">
        <v>107</v>
      </c>
      <c r="B585" s="8" t="s">
        <v>402</v>
      </c>
      <c r="C585" s="8" t="s">
        <v>14</v>
      </c>
      <c r="D585" s="8" t="s">
        <v>465</v>
      </c>
      <c r="E585" s="8" t="s">
        <v>108</v>
      </c>
      <c r="F585" s="9">
        <f t="shared" si="55"/>
        <v>10</v>
      </c>
      <c r="G585" s="9">
        <f t="shared" si="55"/>
        <v>0</v>
      </c>
      <c r="H585" s="9">
        <f t="shared" si="56"/>
        <v>10</v>
      </c>
      <c r="I585" s="9">
        <f t="shared" si="57"/>
        <v>0</v>
      </c>
    </row>
    <row r="586" spans="1:9" x14ac:dyDescent="0.2">
      <c r="A586" s="10" t="s">
        <v>109</v>
      </c>
      <c r="B586" s="8" t="s">
        <v>402</v>
      </c>
      <c r="C586" s="8" t="s">
        <v>14</v>
      </c>
      <c r="D586" s="8" t="s">
        <v>465</v>
      </c>
      <c r="E586" s="8" t="s">
        <v>110</v>
      </c>
      <c r="F586" s="9">
        <f>[1]вспомогательная!G693</f>
        <v>10</v>
      </c>
      <c r="G586" s="9">
        <f>[1]вспомогательная!H693</f>
        <v>0</v>
      </c>
      <c r="H586" s="9">
        <f t="shared" si="56"/>
        <v>10</v>
      </c>
      <c r="I586" s="9">
        <f t="shared" si="57"/>
        <v>0</v>
      </c>
    </row>
    <row r="587" spans="1:9" ht="32.25" customHeight="1" x14ac:dyDescent="0.2">
      <c r="A587" s="7" t="s">
        <v>186</v>
      </c>
      <c r="B587" s="8" t="s">
        <v>402</v>
      </c>
      <c r="C587" s="8" t="s">
        <v>14</v>
      </c>
      <c r="D587" s="8" t="s">
        <v>187</v>
      </c>
      <c r="E587" s="8"/>
      <c r="F587" s="9">
        <f t="shared" ref="F587:G589" si="58">F588</f>
        <v>10</v>
      </c>
      <c r="G587" s="9">
        <f t="shared" si="58"/>
        <v>0</v>
      </c>
      <c r="H587" s="9">
        <f t="shared" si="56"/>
        <v>10</v>
      </c>
      <c r="I587" s="9">
        <f t="shared" si="57"/>
        <v>0</v>
      </c>
    </row>
    <row r="588" spans="1:9" ht="30" x14ac:dyDescent="0.2">
      <c r="A588" s="7" t="s">
        <v>466</v>
      </c>
      <c r="B588" s="8" t="s">
        <v>402</v>
      </c>
      <c r="C588" s="8" t="s">
        <v>14</v>
      </c>
      <c r="D588" s="8" t="s">
        <v>467</v>
      </c>
      <c r="E588" s="8"/>
      <c r="F588" s="9">
        <f t="shared" si="58"/>
        <v>10</v>
      </c>
      <c r="G588" s="9">
        <f t="shared" si="58"/>
        <v>0</v>
      </c>
      <c r="H588" s="9">
        <f t="shared" si="56"/>
        <v>10</v>
      </c>
      <c r="I588" s="9">
        <f t="shared" si="57"/>
        <v>0</v>
      </c>
    </row>
    <row r="589" spans="1:9" ht="30" x14ac:dyDescent="0.2">
      <c r="A589" s="10" t="s">
        <v>107</v>
      </c>
      <c r="B589" s="8" t="s">
        <v>402</v>
      </c>
      <c r="C589" s="8" t="s">
        <v>14</v>
      </c>
      <c r="D589" s="8" t="s">
        <v>467</v>
      </c>
      <c r="E589" s="8" t="s">
        <v>108</v>
      </c>
      <c r="F589" s="9">
        <f t="shared" si="58"/>
        <v>10</v>
      </c>
      <c r="G589" s="9">
        <f t="shared" si="58"/>
        <v>0</v>
      </c>
      <c r="H589" s="9">
        <f t="shared" si="56"/>
        <v>10</v>
      </c>
      <c r="I589" s="9">
        <f t="shared" si="57"/>
        <v>0</v>
      </c>
    </row>
    <row r="590" spans="1:9" x14ac:dyDescent="0.2">
      <c r="A590" s="10" t="s">
        <v>109</v>
      </c>
      <c r="B590" s="8" t="s">
        <v>402</v>
      </c>
      <c r="C590" s="8" t="s">
        <v>14</v>
      </c>
      <c r="D590" s="8" t="s">
        <v>467</v>
      </c>
      <c r="E590" s="8" t="s">
        <v>110</v>
      </c>
      <c r="F590" s="9">
        <f>[1]вспомогательная!G697</f>
        <v>10</v>
      </c>
      <c r="G590" s="9">
        <f>[1]вспомогательная!H697</f>
        <v>0</v>
      </c>
      <c r="H590" s="9">
        <f t="shared" si="56"/>
        <v>10</v>
      </c>
      <c r="I590" s="9">
        <f t="shared" si="57"/>
        <v>0</v>
      </c>
    </row>
    <row r="591" spans="1:9" ht="45" x14ac:dyDescent="0.2">
      <c r="A591" s="7" t="s">
        <v>137</v>
      </c>
      <c r="B591" s="8" t="s">
        <v>402</v>
      </c>
      <c r="C591" s="8" t="s">
        <v>14</v>
      </c>
      <c r="D591" s="8" t="s">
        <v>138</v>
      </c>
      <c r="E591" s="8"/>
      <c r="F591" s="9">
        <f t="shared" ref="F591:G594" si="59">F592</f>
        <v>50</v>
      </c>
      <c r="G591" s="9">
        <f t="shared" si="59"/>
        <v>0</v>
      </c>
      <c r="H591" s="9">
        <f t="shared" si="56"/>
        <v>50</v>
      </c>
      <c r="I591" s="9">
        <f t="shared" si="57"/>
        <v>0</v>
      </c>
    </row>
    <row r="592" spans="1:9" ht="60" x14ac:dyDescent="0.2">
      <c r="A592" s="7" t="s">
        <v>139</v>
      </c>
      <c r="B592" s="8" t="s">
        <v>402</v>
      </c>
      <c r="C592" s="8" t="s">
        <v>14</v>
      </c>
      <c r="D592" s="8" t="s">
        <v>140</v>
      </c>
      <c r="E592" s="8"/>
      <c r="F592" s="9">
        <f t="shared" si="59"/>
        <v>50</v>
      </c>
      <c r="G592" s="9">
        <f t="shared" si="59"/>
        <v>0</v>
      </c>
      <c r="H592" s="9">
        <f t="shared" si="56"/>
        <v>50</v>
      </c>
      <c r="I592" s="9">
        <f t="shared" si="57"/>
        <v>0</v>
      </c>
    </row>
    <row r="593" spans="1:9" ht="30" x14ac:dyDescent="0.2">
      <c r="A593" s="7" t="s">
        <v>468</v>
      </c>
      <c r="B593" s="8" t="s">
        <v>402</v>
      </c>
      <c r="C593" s="8" t="s">
        <v>14</v>
      </c>
      <c r="D593" s="8" t="s">
        <v>469</v>
      </c>
      <c r="E593" s="8"/>
      <c r="F593" s="9">
        <f t="shared" si="59"/>
        <v>50</v>
      </c>
      <c r="G593" s="9">
        <f t="shared" si="59"/>
        <v>0</v>
      </c>
      <c r="H593" s="9">
        <f t="shared" si="56"/>
        <v>50</v>
      </c>
      <c r="I593" s="9">
        <f t="shared" si="57"/>
        <v>0</v>
      </c>
    </row>
    <row r="594" spans="1:9" ht="30" x14ac:dyDescent="0.2">
      <c r="A594" s="10" t="s">
        <v>107</v>
      </c>
      <c r="B594" s="8" t="s">
        <v>402</v>
      </c>
      <c r="C594" s="8" t="s">
        <v>14</v>
      </c>
      <c r="D594" s="8" t="s">
        <v>469</v>
      </c>
      <c r="E594" s="8" t="s">
        <v>108</v>
      </c>
      <c r="F594" s="9">
        <f t="shared" si="59"/>
        <v>50</v>
      </c>
      <c r="G594" s="9">
        <f t="shared" si="59"/>
        <v>0</v>
      </c>
      <c r="H594" s="9">
        <f t="shared" si="56"/>
        <v>50</v>
      </c>
      <c r="I594" s="9">
        <f t="shared" si="57"/>
        <v>0</v>
      </c>
    </row>
    <row r="595" spans="1:9" x14ac:dyDescent="0.2">
      <c r="A595" s="10" t="s">
        <v>109</v>
      </c>
      <c r="B595" s="8" t="s">
        <v>402</v>
      </c>
      <c r="C595" s="8" t="s">
        <v>14</v>
      </c>
      <c r="D595" s="8" t="s">
        <v>469</v>
      </c>
      <c r="E595" s="8" t="s">
        <v>110</v>
      </c>
      <c r="F595" s="9">
        <f>[1]вспомогательная!G702</f>
        <v>50</v>
      </c>
      <c r="G595" s="9">
        <f>[1]вспомогательная!H702</f>
        <v>0</v>
      </c>
      <c r="H595" s="9">
        <f t="shared" si="56"/>
        <v>50</v>
      </c>
      <c r="I595" s="9">
        <f t="shared" si="57"/>
        <v>0</v>
      </c>
    </row>
    <row r="596" spans="1:9" ht="30" x14ac:dyDescent="0.2">
      <c r="A596" s="7" t="s">
        <v>196</v>
      </c>
      <c r="B596" s="8" t="s">
        <v>402</v>
      </c>
      <c r="C596" s="8" t="s">
        <v>14</v>
      </c>
      <c r="D596" s="8" t="s">
        <v>197</v>
      </c>
      <c r="E596" s="8"/>
      <c r="F596" s="9">
        <f>F597+F607</f>
        <v>373</v>
      </c>
      <c r="G596" s="9">
        <f>G597+G607</f>
        <v>0</v>
      </c>
      <c r="H596" s="9">
        <f t="shared" si="56"/>
        <v>373</v>
      </c>
      <c r="I596" s="9">
        <f t="shared" si="57"/>
        <v>0</v>
      </c>
    </row>
    <row r="597" spans="1:9" ht="30" x14ac:dyDescent="0.2">
      <c r="A597" s="7" t="s">
        <v>198</v>
      </c>
      <c r="B597" s="8" t="s">
        <v>402</v>
      </c>
      <c r="C597" s="8" t="s">
        <v>14</v>
      </c>
      <c r="D597" s="8" t="s">
        <v>199</v>
      </c>
      <c r="E597" s="8"/>
      <c r="F597" s="9">
        <f>F598+F601+F604</f>
        <v>283</v>
      </c>
      <c r="G597" s="9">
        <f>G598+G601+G604</f>
        <v>0</v>
      </c>
      <c r="H597" s="9">
        <f t="shared" si="56"/>
        <v>283</v>
      </c>
      <c r="I597" s="9">
        <f t="shared" si="57"/>
        <v>0</v>
      </c>
    </row>
    <row r="598" spans="1:9" ht="30" x14ac:dyDescent="0.2">
      <c r="A598" s="11" t="s">
        <v>200</v>
      </c>
      <c r="B598" s="8" t="s">
        <v>402</v>
      </c>
      <c r="C598" s="8" t="s">
        <v>14</v>
      </c>
      <c r="D598" s="8" t="s">
        <v>201</v>
      </c>
      <c r="E598" s="8"/>
      <c r="F598" s="9">
        <f>F599</f>
        <v>210</v>
      </c>
      <c r="G598" s="9">
        <f>G599</f>
        <v>0</v>
      </c>
      <c r="H598" s="9">
        <f t="shared" si="56"/>
        <v>210</v>
      </c>
      <c r="I598" s="9">
        <f t="shared" si="57"/>
        <v>0</v>
      </c>
    </row>
    <row r="599" spans="1:9" ht="30" x14ac:dyDescent="0.2">
      <c r="A599" s="10" t="s">
        <v>107</v>
      </c>
      <c r="B599" s="8" t="s">
        <v>402</v>
      </c>
      <c r="C599" s="8" t="s">
        <v>14</v>
      </c>
      <c r="D599" s="8" t="s">
        <v>201</v>
      </c>
      <c r="E599" s="8" t="s">
        <v>108</v>
      </c>
      <c r="F599" s="9">
        <f>F600</f>
        <v>210</v>
      </c>
      <c r="G599" s="9">
        <f>G600</f>
        <v>0</v>
      </c>
      <c r="H599" s="9">
        <f t="shared" si="56"/>
        <v>210</v>
      </c>
      <c r="I599" s="9">
        <f t="shared" si="57"/>
        <v>0</v>
      </c>
    </row>
    <row r="600" spans="1:9" x14ac:dyDescent="0.2">
      <c r="A600" s="10" t="s">
        <v>109</v>
      </c>
      <c r="B600" s="8" t="s">
        <v>402</v>
      </c>
      <c r="C600" s="8" t="s">
        <v>14</v>
      </c>
      <c r="D600" s="8" t="s">
        <v>201</v>
      </c>
      <c r="E600" s="8" t="s">
        <v>110</v>
      </c>
      <c r="F600" s="9">
        <f>[1]вспомогательная!G707</f>
        <v>210</v>
      </c>
      <c r="G600" s="9">
        <f>[1]вспомогательная!H707</f>
        <v>0</v>
      </c>
      <c r="H600" s="9">
        <f t="shared" si="56"/>
        <v>210</v>
      </c>
      <c r="I600" s="9">
        <f t="shared" si="57"/>
        <v>0</v>
      </c>
    </row>
    <row r="601" spans="1:9" ht="30" x14ac:dyDescent="0.2">
      <c r="A601" s="11" t="s">
        <v>202</v>
      </c>
      <c r="B601" s="8" t="s">
        <v>402</v>
      </c>
      <c r="C601" s="8" t="s">
        <v>14</v>
      </c>
      <c r="D601" s="8" t="s">
        <v>203</v>
      </c>
      <c r="E601" s="8"/>
      <c r="F601" s="9">
        <f>F602</f>
        <v>41</v>
      </c>
      <c r="G601" s="9">
        <f>G602</f>
        <v>0</v>
      </c>
      <c r="H601" s="9">
        <f t="shared" si="56"/>
        <v>41</v>
      </c>
      <c r="I601" s="9">
        <f t="shared" si="57"/>
        <v>0</v>
      </c>
    </row>
    <row r="602" spans="1:9" ht="30" x14ac:dyDescent="0.2">
      <c r="A602" s="10" t="s">
        <v>107</v>
      </c>
      <c r="B602" s="8" t="s">
        <v>402</v>
      </c>
      <c r="C602" s="8" t="s">
        <v>14</v>
      </c>
      <c r="D602" s="8" t="s">
        <v>203</v>
      </c>
      <c r="E602" s="8" t="s">
        <v>108</v>
      </c>
      <c r="F602" s="9">
        <f>F603</f>
        <v>41</v>
      </c>
      <c r="G602" s="9">
        <f>G603</f>
        <v>0</v>
      </c>
      <c r="H602" s="9">
        <f t="shared" si="56"/>
        <v>41</v>
      </c>
      <c r="I602" s="9">
        <f t="shared" si="57"/>
        <v>0</v>
      </c>
    </row>
    <row r="603" spans="1:9" x14ac:dyDescent="0.2">
      <c r="A603" s="10" t="s">
        <v>109</v>
      </c>
      <c r="B603" s="8" t="s">
        <v>402</v>
      </c>
      <c r="C603" s="8" t="s">
        <v>14</v>
      </c>
      <c r="D603" s="8" t="s">
        <v>203</v>
      </c>
      <c r="E603" s="8" t="s">
        <v>110</v>
      </c>
      <c r="F603" s="9">
        <f>[1]вспомогательная!G710</f>
        <v>41</v>
      </c>
      <c r="G603" s="9">
        <f>[1]вспомогательная!H710</f>
        <v>0</v>
      </c>
      <c r="H603" s="9">
        <f t="shared" si="56"/>
        <v>41</v>
      </c>
      <c r="I603" s="9">
        <f t="shared" si="57"/>
        <v>0</v>
      </c>
    </row>
    <row r="604" spans="1:9" ht="30" x14ac:dyDescent="0.2">
      <c r="A604" s="11" t="s">
        <v>470</v>
      </c>
      <c r="B604" s="8" t="s">
        <v>402</v>
      </c>
      <c r="C604" s="8" t="s">
        <v>14</v>
      </c>
      <c r="D604" s="8" t="s">
        <v>471</v>
      </c>
      <c r="E604" s="8"/>
      <c r="F604" s="9">
        <f>F605</f>
        <v>32</v>
      </c>
      <c r="G604" s="9">
        <f>G605</f>
        <v>0</v>
      </c>
      <c r="H604" s="9">
        <f t="shared" si="56"/>
        <v>32</v>
      </c>
      <c r="I604" s="9">
        <f t="shared" si="57"/>
        <v>0</v>
      </c>
    </row>
    <row r="605" spans="1:9" ht="30" x14ac:dyDescent="0.2">
      <c r="A605" s="10" t="s">
        <v>107</v>
      </c>
      <c r="B605" s="8" t="s">
        <v>402</v>
      </c>
      <c r="C605" s="8" t="s">
        <v>14</v>
      </c>
      <c r="D605" s="8" t="s">
        <v>471</v>
      </c>
      <c r="E605" s="8" t="s">
        <v>108</v>
      </c>
      <c r="F605" s="9">
        <f>F606</f>
        <v>32</v>
      </c>
      <c r="G605" s="9">
        <f>G606</f>
        <v>0</v>
      </c>
      <c r="H605" s="9">
        <f t="shared" si="56"/>
        <v>32</v>
      </c>
      <c r="I605" s="9">
        <f t="shared" si="57"/>
        <v>0</v>
      </c>
    </row>
    <row r="606" spans="1:9" x14ac:dyDescent="0.2">
      <c r="A606" s="10" t="s">
        <v>109</v>
      </c>
      <c r="B606" s="8" t="s">
        <v>402</v>
      </c>
      <c r="C606" s="8" t="s">
        <v>14</v>
      </c>
      <c r="D606" s="8" t="s">
        <v>471</v>
      </c>
      <c r="E606" s="8" t="s">
        <v>110</v>
      </c>
      <c r="F606" s="9">
        <f>[1]вспомогательная!G713</f>
        <v>32</v>
      </c>
      <c r="G606" s="9">
        <f>[1]вспомогательная!H713</f>
        <v>0</v>
      </c>
      <c r="H606" s="9">
        <f t="shared" si="56"/>
        <v>32</v>
      </c>
      <c r="I606" s="9">
        <f t="shared" si="57"/>
        <v>0</v>
      </c>
    </row>
    <row r="607" spans="1:9" ht="30" x14ac:dyDescent="0.2">
      <c r="A607" s="7" t="s">
        <v>472</v>
      </c>
      <c r="B607" s="8" t="s">
        <v>402</v>
      </c>
      <c r="C607" s="8" t="s">
        <v>14</v>
      </c>
      <c r="D607" s="8" t="s">
        <v>473</v>
      </c>
      <c r="E607" s="8"/>
      <c r="F607" s="9">
        <f t="shared" ref="F607:G609" si="60">F608</f>
        <v>90</v>
      </c>
      <c r="G607" s="9">
        <f t="shared" si="60"/>
        <v>0</v>
      </c>
      <c r="H607" s="9">
        <f t="shared" si="56"/>
        <v>90</v>
      </c>
      <c r="I607" s="9">
        <f t="shared" si="57"/>
        <v>0</v>
      </c>
    </row>
    <row r="608" spans="1:9" ht="30" x14ac:dyDescent="0.2">
      <c r="A608" s="11" t="s">
        <v>474</v>
      </c>
      <c r="B608" s="8" t="s">
        <v>402</v>
      </c>
      <c r="C608" s="8" t="s">
        <v>14</v>
      </c>
      <c r="D608" s="8" t="s">
        <v>475</v>
      </c>
      <c r="E608" s="8"/>
      <c r="F608" s="9">
        <f t="shared" si="60"/>
        <v>90</v>
      </c>
      <c r="G608" s="9">
        <f t="shared" si="60"/>
        <v>0</v>
      </c>
      <c r="H608" s="9">
        <f t="shared" si="56"/>
        <v>90</v>
      </c>
      <c r="I608" s="9">
        <f t="shared" si="57"/>
        <v>0</v>
      </c>
    </row>
    <row r="609" spans="1:9" ht="30" x14ac:dyDescent="0.2">
      <c r="A609" s="10" t="s">
        <v>107</v>
      </c>
      <c r="B609" s="8" t="s">
        <v>402</v>
      </c>
      <c r="C609" s="8" t="s">
        <v>14</v>
      </c>
      <c r="D609" s="8" t="s">
        <v>475</v>
      </c>
      <c r="E609" s="8" t="s">
        <v>108</v>
      </c>
      <c r="F609" s="9">
        <f t="shared" si="60"/>
        <v>90</v>
      </c>
      <c r="G609" s="9">
        <f t="shared" si="60"/>
        <v>0</v>
      </c>
      <c r="H609" s="9">
        <f t="shared" si="56"/>
        <v>90</v>
      </c>
      <c r="I609" s="9">
        <f t="shared" si="57"/>
        <v>0</v>
      </c>
    </row>
    <row r="610" spans="1:9" x14ac:dyDescent="0.2">
      <c r="A610" s="10" t="s">
        <v>109</v>
      </c>
      <c r="B610" s="8" t="s">
        <v>402</v>
      </c>
      <c r="C610" s="8" t="s">
        <v>14</v>
      </c>
      <c r="D610" s="8" t="s">
        <v>475</v>
      </c>
      <c r="E610" s="8" t="s">
        <v>110</v>
      </c>
      <c r="F610" s="9">
        <f>[1]вспомогательная!G717</f>
        <v>90</v>
      </c>
      <c r="G610" s="9">
        <f>[1]вспомогательная!H717</f>
        <v>0</v>
      </c>
      <c r="H610" s="9">
        <f t="shared" si="56"/>
        <v>90</v>
      </c>
      <c r="I610" s="9">
        <f t="shared" si="57"/>
        <v>0</v>
      </c>
    </row>
    <row r="611" spans="1:9" ht="33" customHeight="1" x14ac:dyDescent="0.2">
      <c r="A611" s="7" t="s">
        <v>156</v>
      </c>
      <c r="B611" s="8" t="s">
        <v>402</v>
      </c>
      <c r="C611" s="8" t="s">
        <v>14</v>
      </c>
      <c r="D611" s="8" t="s">
        <v>157</v>
      </c>
      <c r="E611" s="8"/>
      <c r="F611" s="9">
        <f t="shared" ref="F611:G614" si="61">F612</f>
        <v>67</v>
      </c>
      <c r="G611" s="9">
        <f t="shared" si="61"/>
        <v>0</v>
      </c>
      <c r="H611" s="9">
        <f t="shared" si="56"/>
        <v>67</v>
      </c>
      <c r="I611" s="9">
        <f t="shared" si="57"/>
        <v>0</v>
      </c>
    </row>
    <row r="612" spans="1:9" ht="20.25" customHeight="1" x14ac:dyDescent="0.2">
      <c r="A612" s="7" t="s">
        <v>158</v>
      </c>
      <c r="B612" s="8" t="s">
        <v>402</v>
      </c>
      <c r="C612" s="8" t="s">
        <v>14</v>
      </c>
      <c r="D612" s="8" t="s">
        <v>159</v>
      </c>
      <c r="E612" s="8"/>
      <c r="F612" s="9">
        <f t="shared" si="61"/>
        <v>67</v>
      </c>
      <c r="G612" s="9">
        <f t="shared" si="61"/>
        <v>0</v>
      </c>
      <c r="H612" s="9">
        <f t="shared" si="56"/>
        <v>67</v>
      </c>
      <c r="I612" s="9">
        <f t="shared" si="57"/>
        <v>0</v>
      </c>
    </row>
    <row r="613" spans="1:9" ht="45" x14ac:dyDescent="0.2">
      <c r="A613" s="11" t="s">
        <v>160</v>
      </c>
      <c r="B613" s="8" t="s">
        <v>402</v>
      </c>
      <c r="C613" s="8" t="s">
        <v>14</v>
      </c>
      <c r="D613" s="8" t="s">
        <v>161</v>
      </c>
      <c r="E613" s="8"/>
      <c r="F613" s="9">
        <f t="shared" si="61"/>
        <v>67</v>
      </c>
      <c r="G613" s="9">
        <f t="shared" si="61"/>
        <v>0</v>
      </c>
      <c r="H613" s="9">
        <f t="shared" si="56"/>
        <v>67</v>
      </c>
      <c r="I613" s="9">
        <f t="shared" si="57"/>
        <v>0</v>
      </c>
    </row>
    <row r="614" spans="1:9" ht="30" x14ac:dyDescent="0.2">
      <c r="A614" s="10" t="s">
        <v>107</v>
      </c>
      <c r="B614" s="8" t="s">
        <v>402</v>
      </c>
      <c r="C614" s="8" t="s">
        <v>14</v>
      </c>
      <c r="D614" s="8" t="s">
        <v>161</v>
      </c>
      <c r="E614" s="8" t="s">
        <v>108</v>
      </c>
      <c r="F614" s="9">
        <f t="shared" si="61"/>
        <v>67</v>
      </c>
      <c r="G614" s="9">
        <f t="shared" si="61"/>
        <v>0</v>
      </c>
      <c r="H614" s="9">
        <f t="shared" si="56"/>
        <v>67</v>
      </c>
      <c r="I614" s="9">
        <f t="shared" si="57"/>
        <v>0</v>
      </c>
    </row>
    <row r="615" spans="1:9" x14ac:dyDescent="0.2">
      <c r="A615" s="10" t="s">
        <v>109</v>
      </c>
      <c r="B615" s="8" t="s">
        <v>402</v>
      </c>
      <c r="C615" s="8" t="s">
        <v>14</v>
      </c>
      <c r="D615" s="8" t="s">
        <v>161</v>
      </c>
      <c r="E615" s="8" t="s">
        <v>110</v>
      </c>
      <c r="F615" s="9">
        <f>[1]вспомогательная!G722</f>
        <v>67</v>
      </c>
      <c r="G615" s="9">
        <f>[1]вспомогательная!H722</f>
        <v>0</v>
      </c>
      <c r="H615" s="9">
        <f t="shared" si="56"/>
        <v>67</v>
      </c>
      <c r="I615" s="9">
        <f t="shared" si="57"/>
        <v>0</v>
      </c>
    </row>
    <row r="616" spans="1:9" ht="30" x14ac:dyDescent="0.2">
      <c r="A616" s="11" t="s">
        <v>418</v>
      </c>
      <c r="B616" s="8" t="s">
        <v>402</v>
      </c>
      <c r="C616" s="8" t="s">
        <v>14</v>
      </c>
      <c r="D616" s="8" t="s">
        <v>419</v>
      </c>
      <c r="E616" s="8"/>
      <c r="F616" s="9">
        <f t="shared" ref="F616:G620" si="62">F617</f>
        <v>100</v>
      </c>
      <c r="G616" s="9">
        <f t="shared" si="62"/>
        <v>0</v>
      </c>
      <c r="H616" s="9">
        <f t="shared" si="56"/>
        <v>100</v>
      </c>
      <c r="I616" s="9">
        <f t="shared" si="57"/>
        <v>0</v>
      </c>
    </row>
    <row r="617" spans="1:9" x14ac:dyDescent="0.2">
      <c r="A617" s="7" t="s">
        <v>420</v>
      </c>
      <c r="B617" s="8" t="s">
        <v>402</v>
      </c>
      <c r="C617" s="8" t="s">
        <v>14</v>
      </c>
      <c r="D617" s="27" t="s">
        <v>421</v>
      </c>
      <c r="E617" s="8"/>
      <c r="F617" s="9">
        <f t="shared" si="62"/>
        <v>100</v>
      </c>
      <c r="G617" s="9">
        <f t="shared" si="62"/>
        <v>0</v>
      </c>
      <c r="H617" s="9">
        <f t="shared" si="56"/>
        <v>100</v>
      </c>
      <c r="I617" s="9">
        <f t="shared" si="57"/>
        <v>0</v>
      </c>
    </row>
    <row r="618" spans="1:9" ht="30" x14ac:dyDescent="0.2">
      <c r="A618" s="13" t="s">
        <v>422</v>
      </c>
      <c r="B618" s="8" t="s">
        <v>402</v>
      </c>
      <c r="C618" s="8" t="s">
        <v>14</v>
      </c>
      <c r="D618" s="8" t="s">
        <v>423</v>
      </c>
      <c r="E618" s="8"/>
      <c r="F618" s="9">
        <f t="shared" si="62"/>
        <v>100</v>
      </c>
      <c r="G618" s="9">
        <f t="shared" si="62"/>
        <v>0</v>
      </c>
      <c r="H618" s="9">
        <f t="shared" si="56"/>
        <v>100</v>
      </c>
      <c r="I618" s="9">
        <f t="shared" si="57"/>
        <v>0</v>
      </c>
    </row>
    <row r="619" spans="1:9" ht="30" x14ac:dyDescent="0.2">
      <c r="A619" s="10" t="s">
        <v>424</v>
      </c>
      <c r="B619" s="8" t="s">
        <v>402</v>
      </c>
      <c r="C619" s="8" t="s">
        <v>14</v>
      </c>
      <c r="D619" s="8" t="s">
        <v>425</v>
      </c>
      <c r="E619" s="8"/>
      <c r="F619" s="9">
        <f t="shared" si="62"/>
        <v>100</v>
      </c>
      <c r="G619" s="9">
        <f t="shared" si="62"/>
        <v>0</v>
      </c>
      <c r="H619" s="9">
        <f t="shared" si="56"/>
        <v>100</v>
      </c>
      <c r="I619" s="9">
        <f t="shared" si="57"/>
        <v>0</v>
      </c>
    </row>
    <row r="620" spans="1:9" ht="30" x14ac:dyDescent="0.2">
      <c r="A620" s="10" t="s">
        <v>107</v>
      </c>
      <c r="B620" s="8" t="s">
        <v>402</v>
      </c>
      <c r="C620" s="8" t="s">
        <v>14</v>
      </c>
      <c r="D620" s="8" t="s">
        <v>425</v>
      </c>
      <c r="E620" s="8" t="s">
        <v>108</v>
      </c>
      <c r="F620" s="9">
        <f t="shared" si="62"/>
        <v>100</v>
      </c>
      <c r="G620" s="9">
        <f t="shared" si="62"/>
        <v>0</v>
      </c>
      <c r="H620" s="9">
        <f t="shared" si="56"/>
        <v>100</v>
      </c>
      <c r="I620" s="9">
        <f t="shared" si="57"/>
        <v>0</v>
      </c>
    </row>
    <row r="621" spans="1:9" x14ac:dyDescent="0.2">
      <c r="A621" s="10" t="s">
        <v>109</v>
      </c>
      <c r="B621" s="8" t="s">
        <v>402</v>
      </c>
      <c r="C621" s="8" t="s">
        <v>14</v>
      </c>
      <c r="D621" s="8" t="s">
        <v>425</v>
      </c>
      <c r="E621" s="8" t="s">
        <v>110</v>
      </c>
      <c r="F621" s="9">
        <f>[1]вспомогательная!G728</f>
        <v>100</v>
      </c>
      <c r="G621" s="9">
        <f>[1]вспомогательная!H728</f>
        <v>0</v>
      </c>
      <c r="H621" s="9">
        <f t="shared" si="56"/>
        <v>100</v>
      </c>
      <c r="I621" s="9">
        <f t="shared" si="57"/>
        <v>0</v>
      </c>
    </row>
    <row r="622" spans="1:9" ht="75" x14ac:dyDescent="0.2">
      <c r="A622" s="11" t="s">
        <v>263</v>
      </c>
      <c r="B622" s="8" t="s">
        <v>402</v>
      </c>
      <c r="C622" s="8" t="s">
        <v>14</v>
      </c>
      <c r="D622" s="8" t="s">
        <v>264</v>
      </c>
      <c r="E622" s="8"/>
      <c r="F622" s="14">
        <f>F623</f>
        <v>4354</v>
      </c>
      <c r="G622" s="14">
        <f>G623</f>
        <v>139.19999999999999</v>
      </c>
      <c r="H622" s="9">
        <f t="shared" si="56"/>
        <v>4214.8</v>
      </c>
      <c r="I622" s="9">
        <f t="shared" si="57"/>
        <v>3.1970601745521354</v>
      </c>
    </row>
    <row r="623" spans="1:9" ht="30" x14ac:dyDescent="0.2">
      <c r="A623" s="10" t="s">
        <v>426</v>
      </c>
      <c r="B623" s="8" t="s">
        <v>402</v>
      </c>
      <c r="C623" s="8" t="s">
        <v>14</v>
      </c>
      <c r="D623" s="8" t="s">
        <v>427</v>
      </c>
      <c r="E623" s="8"/>
      <c r="F623" s="14">
        <f>F624+F627+F630</f>
        <v>4354</v>
      </c>
      <c r="G623" s="14">
        <f>G624+G627+G630</f>
        <v>139.19999999999999</v>
      </c>
      <c r="H623" s="9">
        <f t="shared" si="56"/>
        <v>4214.8</v>
      </c>
      <c r="I623" s="9">
        <f t="shared" si="57"/>
        <v>3.1970601745521354</v>
      </c>
    </row>
    <row r="624" spans="1:9" ht="60" x14ac:dyDescent="0.2">
      <c r="A624" s="16" t="s">
        <v>428</v>
      </c>
      <c r="B624" s="8" t="s">
        <v>402</v>
      </c>
      <c r="C624" s="8" t="s">
        <v>14</v>
      </c>
      <c r="D624" s="8" t="s">
        <v>429</v>
      </c>
      <c r="E624" s="8"/>
      <c r="F624" s="14">
        <f>F625</f>
        <v>586</v>
      </c>
      <c r="G624" s="14">
        <f>G625</f>
        <v>139.19999999999999</v>
      </c>
      <c r="H624" s="9">
        <f t="shared" si="56"/>
        <v>446.8</v>
      </c>
      <c r="I624" s="9">
        <f t="shared" si="57"/>
        <v>23.754266211604094</v>
      </c>
    </row>
    <row r="625" spans="1:9" ht="30" x14ac:dyDescent="0.2">
      <c r="A625" s="10" t="s">
        <v>107</v>
      </c>
      <c r="B625" s="8" t="s">
        <v>402</v>
      </c>
      <c r="C625" s="8" t="s">
        <v>14</v>
      </c>
      <c r="D625" s="8" t="s">
        <v>429</v>
      </c>
      <c r="E625" s="8" t="s">
        <v>108</v>
      </c>
      <c r="F625" s="14">
        <f>F626</f>
        <v>586</v>
      </c>
      <c r="G625" s="14">
        <f>G626</f>
        <v>139.19999999999999</v>
      </c>
      <c r="H625" s="9">
        <f t="shared" si="56"/>
        <v>446.8</v>
      </c>
      <c r="I625" s="9">
        <f t="shared" si="57"/>
        <v>23.754266211604094</v>
      </c>
    </row>
    <row r="626" spans="1:9" x14ac:dyDescent="0.2">
      <c r="A626" s="10" t="s">
        <v>109</v>
      </c>
      <c r="B626" s="8" t="s">
        <v>402</v>
      </c>
      <c r="C626" s="8" t="s">
        <v>14</v>
      </c>
      <c r="D626" s="8" t="s">
        <v>429</v>
      </c>
      <c r="E626" s="8" t="s">
        <v>110</v>
      </c>
      <c r="F626" s="9">
        <f>[1]вспомогательная!G733</f>
        <v>586</v>
      </c>
      <c r="G626" s="9">
        <f>[1]вспомогательная!H733</f>
        <v>139.19999999999999</v>
      </c>
      <c r="H626" s="9">
        <f t="shared" si="56"/>
        <v>446.8</v>
      </c>
      <c r="I626" s="9">
        <f t="shared" si="57"/>
        <v>23.754266211604094</v>
      </c>
    </row>
    <row r="627" spans="1:9" ht="45" x14ac:dyDescent="0.2">
      <c r="A627" s="16" t="s">
        <v>476</v>
      </c>
      <c r="B627" s="17" t="s">
        <v>402</v>
      </c>
      <c r="C627" s="17" t="s">
        <v>14</v>
      </c>
      <c r="D627" s="17" t="s">
        <v>477</v>
      </c>
      <c r="E627" s="17"/>
      <c r="F627" s="26">
        <f>F628</f>
        <v>2709</v>
      </c>
      <c r="G627" s="26">
        <f>G628</f>
        <v>0</v>
      </c>
      <c r="H627" s="9">
        <f t="shared" si="56"/>
        <v>2709</v>
      </c>
      <c r="I627" s="9">
        <f t="shared" si="57"/>
        <v>0</v>
      </c>
    </row>
    <row r="628" spans="1:9" ht="30" x14ac:dyDescent="0.2">
      <c r="A628" s="16" t="s">
        <v>27</v>
      </c>
      <c r="B628" s="17" t="s">
        <v>402</v>
      </c>
      <c r="C628" s="17" t="s">
        <v>14</v>
      </c>
      <c r="D628" s="17" t="s">
        <v>477</v>
      </c>
      <c r="E628" s="17" t="s">
        <v>28</v>
      </c>
      <c r="F628" s="26">
        <f>F629</f>
        <v>2709</v>
      </c>
      <c r="G628" s="26">
        <f>G629</f>
        <v>0</v>
      </c>
      <c r="H628" s="9">
        <f t="shared" si="56"/>
        <v>2709</v>
      </c>
      <c r="I628" s="9">
        <f t="shared" si="57"/>
        <v>0</v>
      </c>
    </row>
    <row r="629" spans="1:9" ht="30" x14ac:dyDescent="0.2">
      <c r="A629" s="16" t="s">
        <v>29</v>
      </c>
      <c r="B629" s="17" t="s">
        <v>402</v>
      </c>
      <c r="C629" s="17" t="s">
        <v>14</v>
      </c>
      <c r="D629" s="17" t="s">
        <v>477</v>
      </c>
      <c r="E629" s="17" t="s">
        <v>30</v>
      </c>
      <c r="F629" s="26">
        <f>[1]вспомогательная!G736</f>
        <v>2709</v>
      </c>
      <c r="G629" s="26">
        <f>[1]вспомогательная!H736</f>
        <v>0</v>
      </c>
      <c r="H629" s="9">
        <f t="shared" si="56"/>
        <v>2709</v>
      </c>
      <c r="I629" s="9">
        <f t="shared" si="57"/>
        <v>0</v>
      </c>
    </row>
    <row r="630" spans="1:9" ht="45" x14ac:dyDescent="0.2">
      <c r="A630" s="16" t="s">
        <v>478</v>
      </c>
      <c r="B630" s="17" t="s">
        <v>402</v>
      </c>
      <c r="C630" s="17" t="s">
        <v>14</v>
      </c>
      <c r="D630" s="17" t="s">
        <v>479</v>
      </c>
      <c r="E630" s="17"/>
      <c r="F630" s="26">
        <f>F631</f>
        <v>1059</v>
      </c>
      <c r="G630" s="26">
        <f>G631</f>
        <v>0</v>
      </c>
      <c r="H630" s="9">
        <f t="shared" si="56"/>
        <v>1059</v>
      </c>
      <c r="I630" s="9">
        <f t="shared" si="57"/>
        <v>0</v>
      </c>
    </row>
    <row r="631" spans="1:9" ht="30" x14ac:dyDescent="0.2">
      <c r="A631" s="16" t="s">
        <v>27</v>
      </c>
      <c r="B631" s="17" t="s">
        <v>402</v>
      </c>
      <c r="C631" s="17" t="s">
        <v>14</v>
      </c>
      <c r="D631" s="17" t="s">
        <v>479</v>
      </c>
      <c r="E631" s="17" t="s">
        <v>28</v>
      </c>
      <c r="F631" s="26">
        <f>F632</f>
        <v>1059</v>
      </c>
      <c r="G631" s="26">
        <f>G632</f>
        <v>0</v>
      </c>
      <c r="H631" s="9">
        <f t="shared" si="56"/>
        <v>1059</v>
      </c>
      <c r="I631" s="9">
        <f t="shared" si="57"/>
        <v>0</v>
      </c>
    </row>
    <row r="632" spans="1:9" ht="30" x14ac:dyDescent="0.2">
      <c r="A632" s="16" t="s">
        <v>29</v>
      </c>
      <c r="B632" s="17" t="s">
        <v>402</v>
      </c>
      <c r="C632" s="17" t="s">
        <v>14</v>
      </c>
      <c r="D632" s="17" t="s">
        <v>479</v>
      </c>
      <c r="E632" s="17" t="s">
        <v>30</v>
      </c>
      <c r="F632" s="26">
        <f>[1]вспомогательная!G739</f>
        <v>1059</v>
      </c>
      <c r="G632" s="26">
        <f>[1]вспомогательная!H739</f>
        <v>0</v>
      </c>
      <c r="H632" s="9">
        <f t="shared" si="56"/>
        <v>1059</v>
      </c>
      <c r="I632" s="9">
        <f t="shared" si="57"/>
        <v>0</v>
      </c>
    </row>
    <row r="633" spans="1:9" x14ac:dyDescent="0.2">
      <c r="A633" s="23" t="s">
        <v>61</v>
      </c>
      <c r="B633" s="17" t="s">
        <v>402</v>
      </c>
      <c r="C633" s="17" t="s">
        <v>14</v>
      </c>
      <c r="D633" s="17" t="s">
        <v>62</v>
      </c>
      <c r="E633" s="17"/>
      <c r="F633" s="26">
        <f t="shared" ref="F633:G636" si="63">F634</f>
        <v>58.5</v>
      </c>
      <c r="G633" s="26">
        <f t="shared" si="63"/>
        <v>58.5</v>
      </c>
      <c r="H633" s="9">
        <f t="shared" si="56"/>
        <v>0</v>
      </c>
      <c r="I633" s="9">
        <f t="shared" si="57"/>
        <v>100</v>
      </c>
    </row>
    <row r="634" spans="1:9" x14ac:dyDescent="0.2">
      <c r="A634" s="11" t="s">
        <v>121</v>
      </c>
      <c r="B634" s="17" t="s">
        <v>402</v>
      </c>
      <c r="C634" s="17" t="s">
        <v>14</v>
      </c>
      <c r="D634" s="17" t="s">
        <v>122</v>
      </c>
      <c r="E634" s="17"/>
      <c r="F634" s="26">
        <f t="shared" si="63"/>
        <v>58.5</v>
      </c>
      <c r="G634" s="26">
        <f t="shared" si="63"/>
        <v>58.5</v>
      </c>
      <c r="H634" s="9">
        <f t="shared" si="56"/>
        <v>0</v>
      </c>
      <c r="I634" s="9">
        <f t="shared" si="57"/>
        <v>100</v>
      </c>
    </row>
    <row r="635" spans="1:9" ht="30" x14ac:dyDescent="0.2">
      <c r="A635" s="20" t="s">
        <v>480</v>
      </c>
      <c r="B635" s="17" t="s">
        <v>402</v>
      </c>
      <c r="C635" s="17" t="s">
        <v>14</v>
      </c>
      <c r="D635" s="17" t="s">
        <v>481</v>
      </c>
      <c r="E635" s="17"/>
      <c r="F635" s="26">
        <f t="shared" si="63"/>
        <v>58.5</v>
      </c>
      <c r="G635" s="26">
        <f t="shared" si="63"/>
        <v>58.5</v>
      </c>
      <c r="H635" s="9">
        <f t="shared" si="56"/>
        <v>0</v>
      </c>
      <c r="I635" s="9">
        <f t="shared" si="57"/>
        <v>100</v>
      </c>
    </row>
    <row r="636" spans="1:9" ht="30" x14ac:dyDescent="0.2">
      <c r="A636" s="20" t="s">
        <v>27</v>
      </c>
      <c r="B636" s="17" t="s">
        <v>402</v>
      </c>
      <c r="C636" s="17" t="s">
        <v>14</v>
      </c>
      <c r="D636" s="17" t="s">
        <v>481</v>
      </c>
      <c r="E636" s="17" t="s">
        <v>28</v>
      </c>
      <c r="F636" s="26">
        <f t="shared" si="63"/>
        <v>58.5</v>
      </c>
      <c r="G636" s="26">
        <f t="shared" si="63"/>
        <v>58.5</v>
      </c>
      <c r="H636" s="9">
        <f t="shared" si="56"/>
        <v>0</v>
      </c>
      <c r="I636" s="9">
        <f t="shared" si="57"/>
        <v>100</v>
      </c>
    </row>
    <row r="637" spans="1:9" ht="30" x14ac:dyDescent="0.2">
      <c r="A637" s="20" t="s">
        <v>29</v>
      </c>
      <c r="B637" s="17" t="s">
        <v>402</v>
      </c>
      <c r="C637" s="17" t="s">
        <v>14</v>
      </c>
      <c r="D637" s="17" t="s">
        <v>481</v>
      </c>
      <c r="E637" s="17" t="s">
        <v>30</v>
      </c>
      <c r="F637" s="26">
        <f>[1]вспомогательная!G508</f>
        <v>58.5</v>
      </c>
      <c r="G637" s="26">
        <f>[1]вспомогательная!H508</f>
        <v>58.5</v>
      </c>
      <c r="H637" s="9">
        <f t="shared" si="56"/>
        <v>0</v>
      </c>
      <c r="I637" s="9">
        <f t="shared" si="57"/>
        <v>100</v>
      </c>
    </row>
    <row r="638" spans="1:9" x14ac:dyDescent="0.2">
      <c r="A638" s="10" t="s">
        <v>482</v>
      </c>
      <c r="B638" s="8" t="s">
        <v>402</v>
      </c>
      <c r="C638" s="8" t="s">
        <v>24</v>
      </c>
      <c r="D638" s="8"/>
      <c r="E638" s="8"/>
      <c r="F638" s="9">
        <f>F653+F639</f>
        <v>136308</v>
      </c>
      <c r="G638" s="9">
        <f>G653+G639</f>
        <v>31301.4</v>
      </c>
      <c r="H638" s="9">
        <f t="shared" si="56"/>
        <v>105006.6</v>
      </c>
      <c r="I638" s="9">
        <f t="shared" si="57"/>
        <v>22.963729201514219</v>
      </c>
    </row>
    <row r="639" spans="1:9" ht="30" x14ac:dyDescent="0.2">
      <c r="A639" s="11" t="s">
        <v>69</v>
      </c>
      <c r="B639" s="8" t="s">
        <v>402</v>
      </c>
      <c r="C639" s="8" t="s">
        <v>24</v>
      </c>
      <c r="D639" s="8" t="s">
        <v>70</v>
      </c>
      <c r="E639" s="8"/>
      <c r="F639" s="9">
        <f>F640</f>
        <v>136089</v>
      </c>
      <c r="G639" s="9">
        <f>G640</f>
        <v>31301.4</v>
      </c>
      <c r="H639" s="9">
        <f t="shared" si="56"/>
        <v>104787.6</v>
      </c>
      <c r="I639" s="9">
        <f t="shared" si="57"/>
        <v>23.000683376319909</v>
      </c>
    </row>
    <row r="640" spans="1:9" x14ac:dyDescent="0.2">
      <c r="A640" s="7" t="s">
        <v>483</v>
      </c>
      <c r="B640" s="8" t="s">
        <v>402</v>
      </c>
      <c r="C640" s="8" t="s">
        <v>24</v>
      </c>
      <c r="D640" s="8" t="s">
        <v>484</v>
      </c>
      <c r="E640" s="8"/>
      <c r="F640" s="9">
        <f>F641+F645+F649</f>
        <v>136089</v>
      </c>
      <c r="G640" s="9">
        <f>G641+G645+G649</f>
        <v>31301.4</v>
      </c>
      <c r="H640" s="9">
        <f t="shared" si="56"/>
        <v>104787.6</v>
      </c>
      <c r="I640" s="9">
        <f t="shared" si="57"/>
        <v>23.000683376319909</v>
      </c>
    </row>
    <row r="641" spans="1:9" ht="45" x14ac:dyDescent="0.2">
      <c r="A641" s="7" t="s">
        <v>485</v>
      </c>
      <c r="B641" s="8" t="s">
        <v>402</v>
      </c>
      <c r="C641" s="8" t="s">
        <v>24</v>
      </c>
      <c r="D641" s="8" t="s">
        <v>486</v>
      </c>
      <c r="E641" s="8"/>
      <c r="F641" s="9">
        <f t="shared" ref="F641:G643" si="64">F642</f>
        <v>56391</v>
      </c>
      <c r="G641" s="9">
        <f t="shared" si="64"/>
        <v>13088</v>
      </c>
      <c r="H641" s="9">
        <f t="shared" si="56"/>
        <v>43303</v>
      </c>
      <c r="I641" s="9">
        <f t="shared" si="57"/>
        <v>23.209377382915715</v>
      </c>
    </row>
    <row r="642" spans="1:9" ht="30" x14ac:dyDescent="0.2">
      <c r="A642" s="7" t="s">
        <v>487</v>
      </c>
      <c r="B642" s="8" t="s">
        <v>402</v>
      </c>
      <c r="C642" s="8" t="s">
        <v>24</v>
      </c>
      <c r="D642" s="8" t="s">
        <v>488</v>
      </c>
      <c r="E642" s="8"/>
      <c r="F642" s="9">
        <f t="shared" si="64"/>
        <v>56391</v>
      </c>
      <c r="G642" s="9">
        <f t="shared" si="64"/>
        <v>13088</v>
      </c>
      <c r="H642" s="9">
        <f t="shared" si="56"/>
        <v>43303</v>
      </c>
      <c r="I642" s="9">
        <f t="shared" si="57"/>
        <v>23.209377382915715</v>
      </c>
    </row>
    <row r="643" spans="1:9" ht="30" x14ac:dyDescent="0.2">
      <c r="A643" s="10" t="s">
        <v>107</v>
      </c>
      <c r="B643" s="8" t="s">
        <v>402</v>
      </c>
      <c r="C643" s="8" t="s">
        <v>24</v>
      </c>
      <c r="D643" s="8" t="s">
        <v>488</v>
      </c>
      <c r="E643" s="8" t="s">
        <v>108</v>
      </c>
      <c r="F643" s="9">
        <f t="shared" si="64"/>
        <v>56391</v>
      </c>
      <c r="G643" s="9">
        <f t="shared" si="64"/>
        <v>13088</v>
      </c>
      <c r="H643" s="9">
        <f t="shared" si="56"/>
        <v>43303</v>
      </c>
      <c r="I643" s="9">
        <f t="shared" si="57"/>
        <v>23.209377382915715</v>
      </c>
    </row>
    <row r="644" spans="1:9" x14ac:dyDescent="0.2">
      <c r="A644" s="10" t="s">
        <v>109</v>
      </c>
      <c r="B644" s="8" t="s">
        <v>402</v>
      </c>
      <c r="C644" s="8" t="s">
        <v>24</v>
      </c>
      <c r="D644" s="8" t="s">
        <v>488</v>
      </c>
      <c r="E644" s="8" t="s">
        <v>110</v>
      </c>
      <c r="F644" s="9">
        <f>[1]вспомогательная!G746</f>
        <v>56391</v>
      </c>
      <c r="G644" s="9">
        <f>[1]вспомогательная!H746</f>
        <v>13088</v>
      </c>
      <c r="H644" s="9">
        <f t="shared" si="56"/>
        <v>43303</v>
      </c>
      <c r="I644" s="9">
        <f t="shared" si="57"/>
        <v>23.209377382915715</v>
      </c>
    </row>
    <row r="645" spans="1:9" ht="29.25" customHeight="1" x14ac:dyDescent="0.2">
      <c r="A645" s="7" t="s">
        <v>489</v>
      </c>
      <c r="B645" s="8" t="s">
        <v>402</v>
      </c>
      <c r="C645" s="8" t="s">
        <v>24</v>
      </c>
      <c r="D645" s="8" t="s">
        <v>490</v>
      </c>
      <c r="E645" s="8"/>
      <c r="F645" s="9">
        <f t="shared" ref="F645:G647" si="65">F646</f>
        <v>79650</v>
      </c>
      <c r="G645" s="9">
        <f t="shared" si="65"/>
        <v>18213.400000000001</v>
      </c>
      <c r="H645" s="9">
        <f t="shared" si="56"/>
        <v>61436.6</v>
      </c>
      <c r="I645" s="9">
        <f t="shared" si="57"/>
        <v>22.866792215944759</v>
      </c>
    </row>
    <row r="646" spans="1:9" ht="45" x14ac:dyDescent="0.2">
      <c r="A646" s="7" t="s">
        <v>491</v>
      </c>
      <c r="B646" s="8" t="s">
        <v>402</v>
      </c>
      <c r="C646" s="8" t="s">
        <v>24</v>
      </c>
      <c r="D646" s="8" t="s">
        <v>492</v>
      </c>
      <c r="E646" s="8"/>
      <c r="F646" s="9">
        <f t="shared" si="65"/>
        <v>79650</v>
      </c>
      <c r="G646" s="9">
        <f t="shared" si="65"/>
        <v>18213.400000000001</v>
      </c>
      <c r="H646" s="9">
        <f t="shared" si="56"/>
        <v>61436.6</v>
      </c>
      <c r="I646" s="9">
        <f t="shared" si="57"/>
        <v>22.866792215944759</v>
      </c>
    </row>
    <row r="647" spans="1:9" ht="30" x14ac:dyDescent="0.2">
      <c r="A647" s="10" t="s">
        <v>107</v>
      </c>
      <c r="B647" s="8" t="s">
        <v>402</v>
      </c>
      <c r="C647" s="8" t="s">
        <v>24</v>
      </c>
      <c r="D647" s="8" t="s">
        <v>492</v>
      </c>
      <c r="E647" s="8" t="s">
        <v>108</v>
      </c>
      <c r="F647" s="9">
        <f t="shared" si="65"/>
        <v>79650</v>
      </c>
      <c r="G647" s="9">
        <f t="shared" si="65"/>
        <v>18213.400000000001</v>
      </c>
      <c r="H647" s="9">
        <f t="shared" ref="H647:H710" si="66">F647-G647</f>
        <v>61436.6</v>
      </c>
      <c r="I647" s="9">
        <f t="shared" ref="I647:I710" si="67">G647/F647*100</f>
        <v>22.866792215944759</v>
      </c>
    </row>
    <row r="648" spans="1:9" x14ac:dyDescent="0.2">
      <c r="A648" s="10" t="s">
        <v>109</v>
      </c>
      <c r="B648" s="8" t="s">
        <v>402</v>
      </c>
      <c r="C648" s="8" t="s">
        <v>24</v>
      </c>
      <c r="D648" s="8" t="s">
        <v>492</v>
      </c>
      <c r="E648" s="8" t="s">
        <v>110</v>
      </c>
      <c r="F648" s="9">
        <f>[1]вспомогательная!G829</f>
        <v>79650</v>
      </c>
      <c r="G648" s="9">
        <f>[1]вспомогательная!H829</f>
        <v>18213.400000000001</v>
      </c>
      <c r="H648" s="9">
        <f t="shared" si="66"/>
        <v>61436.6</v>
      </c>
      <c r="I648" s="9">
        <f t="shared" si="67"/>
        <v>22.866792215944759</v>
      </c>
    </row>
    <row r="649" spans="1:9" ht="30" x14ac:dyDescent="0.2">
      <c r="A649" s="7" t="s">
        <v>443</v>
      </c>
      <c r="B649" s="8" t="s">
        <v>402</v>
      </c>
      <c r="C649" s="8" t="s">
        <v>24</v>
      </c>
      <c r="D649" s="8" t="s">
        <v>493</v>
      </c>
      <c r="E649" s="8"/>
      <c r="F649" s="9">
        <f t="shared" ref="F649:G651" si="68">F650</f>
        <v>48</v>
      </c>
      <c r="G649" s="9">
        <f t="shared" si="68"/>
        <v>0</v>
      </c>
      <c r="H649" s="9">
        <f t="shared" si="66"/>
        <v>48</v>
      </c>
      <c r="I649" s="9">
        <f t="shared" si="67"/>
        <v>0</v>
      </c>
    </row>
    <row r="650" spans="1:9" ht="45" x14ac:dyDescent="0.2">
      <c r="A650" s="7" t="s">
        <v>445</v>
      </c>
      <c r="B650" s="8" t="s">
        <v>402</v>
      </c>
      <c r="C650" s="8" t="s">
        <v>24</v>
      </c>
      <c r="D650" s="8" t="s">
        <v>494</v>
      </c>
      <c r="E650" s="8"/>
      <c r="F650" s="9">
        <f t="shared" si="68"/>
        <v>48</v>
      </c>
      <c r="G650" s="9">
        <f t="shared" si="68"/>
        <v>0</v>
      </c>
      <c r="H650" s="9">
        <f t="shared" si="66"/>
        <v>48</v>
      </c>
      <c r="I650" s="9">
        <f t="shared" si="67"/>
        <v>0</v>
      </c>
    </row>
    <row r="651" spans="1:9" x14ac:dyDescent="0.2">
      <c r="A651" s="11" t="s">
        <v>447</v>
      </c>
      <c r="B651" s="8" t="s">
        <v>402</v>
      </c>
      <c r="C651" s="8" t="s">
        <v>24</v>
      </c>
      <c r="D651" s="8" t="s">
        <v>494</v>
      </c>
      <c r="E651" s="8" t="s">
        <v>448</v>
      </c>
      <c r="F651" s="9">
        <f t="shared" si="68"/>
        <v>48</v>
      </c>
      <c r="G651" s="9">
        <f t="shared" si="68"/>
        <v>0</v>
      </c>
      <c r="H651" s="9">
        <f t="shared" si="66"/>
        <v>48</v>
      </c>
      <c r="I651" s="9">
        <f t="shared" si="67"/>
        <v>0</v>
      </c>
    </row>
    <row r="652" spans="1:9" x14ac:dyDescent="0.2">
      <c r="A652" s="13" t="s">
        <v>449</v>
      </c>
      <c r="B652" s="8" t="s">
        <v>402</v>
      </c>
      <c r="C652" s="8" t="s">
        <v>24</v>
      </c>
      <c r="D652" s="8" t="s">
        <v>494</v>
      </c>
      <c r="E652" s="8" t="s">
        <v>450</v>
      </c>
      <c r="F652" s="9">
        <f>[1]вспомогательная!G833</f>
        <v>48</v>
      </c>
      <c r="G652" s="9">
        <f>[1]вспомогательная!H833</f>
        <v>0</v>
      </c>
      <c r="H652" s="9">
        <f t="shared" si="66"/>
        <v>48</v>
      </c>
      <c r="I652" s="9">
        <f t="shared" si="67"/>
        <v>0</v>
      </c>
    </row>
    <row r="653" spans="1:9" ht="30" x14ac:dyDescent="0.2">
      <c r="A653" s="7" t="s">
        <v>135</v>
      </c>
      <c r="B653" s="8" t="s">
        <v>402</v>
      </c>
      <c r="C653" s="8" t="s">
        <v>24</v>
      </c>
      <c r="D653" s="8" t="s">
        <v>136</v>
      </c>
      <c r="E653" s="8"/>
      <c r="F653" s="9">
        <f>F667+F659+F654</f>
        <v>219</v>
      </c>
      <c r="G653" s="9">
        <f>G667+G659+G654</f>
        <v>0</v>
      </c>
      <c r="H653" s="9">
        <f t="shared" si="66"/>
        <v>219</v>
      </c>
      <c r="I653" s="9">
        <f t="shared" si="67"/>
        <v>0</v>
      </c>
    </row>
    <row r="654" spans="1:9" ht="45" x14ac:dyDescent="0.2">
      <c r="A654" s="7" t="s">
        <v>168</v>
      </c>
      <c r="B654" s="8" t="s">
        <v>402</v>
      </c>
      <c r="C654" s="8" t="s">
        <v>24</v>
      </c>
      <c r="D654" s="8" t="s">
        <v>169</v>
      </c>
      <c r="E654" s="8"/>
      <c r="F654" s="14">
        <f t="shared" ref="F654:G657" si="69">F655</f>
        <v>95</v>
      </c>
      <c r="G654" s="14">
        <f t="shared" si="69"/>
        <v>0</v>
      </c>
      <c r="H654" s="9">
        <f t="shared" si="66"/>
        <v>95</v>
      </c>
      <c r="I654" s="9">
        <f t="shared" si="67"/>
        <v>0</v>
      </c>
    </row>
    <row r="655" spans="1:9" ht="45" x14ac:dyDescent="0.2">
      <c r="A655" s="7" t="s">
        <v>170</v>
      </c>
      <c r="B655" s="8" t="s">
        <v>402</v>
      </c>
      <c r="C655" s="8" t="s">
        <v>24</v>
      </c>
      <c r="D655" s="8" t="s">
        <v>171</v>
      </c>
      <c r="E655" s="8"/>
      <c r="F655" s="14">
        <f t="shared" si="69"/>
        <v>95</v>
      </c>
      <c r="G655" s="14">
        <f t="shared" si="69"/>
        <v>0</v>
      </c>
      <c r="H655" s="9">
        <f t="shared" si="66"/>
        <v>95</v>
      </c>
      <c r="I655" s="9">
        <f t="shared" si="67"/>
        <v>0</v>
      </c>
    </row>
    <row r="656" spans="1:9" ht="60" x14ac:dyDescent="0.2">
      <c r="A656" s="7" t="s">
        <v>172</v>
      </c>
      <c r="B656" s="8" t="s">
        <v>402</v>
      </c>
      <c r="C656" s="8" t="s">
        <v>24</v>
      </c>
      <c r="D656" s="8" t="s">
        <v>173</v>
      </c>
      <c r="E656" s="8"/>
      <c r="F656" s="14">
        <f t="shared" si="69"/>
        <v>95</v>
      </c>
      <c r="G656" s="14">
        <f t="shared" si="69"/>
        <v>0</v>
      </c>
      <c r="H656" s="9">
        <f t="shared" si="66"/>
        <v>95</v>
      </c>
      <c r="I656" s="9">
        <f t="shared" si="67"/>
        <v>0</v>
      </c>
    </row>
    <row r="657" spans="1:9" ht="30" x14ac:dyDescent="0.2">
      <c r="A657" s="10" t="s">
        <v>107</v>
      </c>
      <c r="B657" s="8" t="s">
        <v>402</v>
      </c>
      <c r="C657" s="8" t="s">
        <v>24</v>
      </c>
      <c r="D657" s="8" t="s">
        <v>173</v>
      </c>
      <c r="E657" s="8" t="s">
        <v>108</v>
      </c>
      <c r="F657" s="14">
        <f t="shared" si="69"/>
        <v>95</v>
      </c>
      <c r="G657" s="14">
        <f t="shared" si="69"/>
        <v>0</v>
      </c>
      <c r="H657" s="9">
        <f t="shared" si="66"/>
        <v>95</v>
      </c>
      <c r="I657" s="9">
        <f t="shared" si="67"/>
        <v>0</v>
      </c>
    </row>
    <row r="658" spans="1:9" x14ac:dyDescent="0.2">
      <c r="A658" s="10" t="s">
        <v>109</v>
      </c>
      <c r="B658" s="8" t="s">
        <v>402</v>
      </c>
      <c r="C658" s="8" t="s">
        <v>24</v>
      </c>
      <c r="D658" s="8" t="s">
        <v>173</v>
      </c>
      <c r="E658" s="8" t="s">
        <v>110</v>
      </c>
      <c r="F658" s="14">
        <f>[1]вспомогательная!G752</f>
        <v>95</v>
      </c>
      <c r="G658" s="14">
        <f>[1]вспомогательная!H752</f>
        <v>0</v>
      </c>
      <c r="H658" s="9">
        <f t="shared" si="66"/>
        <v>95</v>
      </c>
      <c r="I658" s="9">
        <f t="shared" si="67"/>
        <v>0</v>
      </c>
    </row>
    <row r="659" spans="1:9" ht="30" x14ac:dyDescent="0.2">
      <c r="A659" s="7" t="s">
        <v>196</v>
      </c>
      <c r="B659" s="8" t="s">
        <v>402</v>
      </c>
      <c r="C659" s="8" t="s">
        <v>24</v>
      </c>
      <c r="D659" s="8" t="s">
        <v>197</v>
      </c>
      <c r="E659" s="8"/>
      <c r="F659" s="9">
        <f>F660</f>
        <v>110</v>
      </c>
      <c r="G659" s="9">
        <f>G660</f>
        <v>0</v>
      </c>
      <c r="H659" s="9">
        <f t="shared" si="66"/>
        <v>110</v>
      </c>
      <c r="I659" s="9">
        <f t="shared" si="67"/>
        <v>0</v>
      </c>
    </row>
    <row r="660" spans="1:9" ht="30" x14ac:dyDescent="0.2">
      <c r="A660" s="7" t="s">
        <v>198</v>
      </c>
      <c r="B660" s="8" t="s">
        <v>402</v>
      </c>
      <c r="C660" s="8" t="s">
        <v>24</v>
      </c>
      <c r="D660" s="8" t="s">
        <v>199</v>
      </c>
      <c r="E660" s="8"/>
      <c r="F660" s="9">
        <f>F661+F664</f>
        <v>110</v>
      </c>
      <c r="G660" s="9">
        <f>G661+G664</f>
        <v>0</v>
      </c>
      <c r="H660" s="9">
        <f t="shared" si="66"/>
        <v>110</v>
      </c>
      <c r="I660" s="9">
        <f t="shared" si="67"/>
        <v>0</v>
      </c>
    </row>
    <row r="661" spans="1:9" ht="30" x14ac:dyDescent="0.2">
      <c r="A661" s="11" t="s">
        <v>200</v>
      </c>
      <c r="B661" s="8" t="s">
        <v>402</v>
      </c>
      <c r="C661" s="8" t="s">
        <v>24</v>
      </c>
      <c r="D661" s="8" t="s">
        <v>201</v>
      </c>
      <c r="E661" s="8"/>
      <c r="F661" s="9">
        <f>F662</f>
        <v>78</v>
      </c>
      <c r="G661" s="9">
        <f>G662</f>
        <v>0</v>
      </c>
      <c r="H661" s="9">
        <f t="shared" si="66"/>
        <v>78</v>
      </c>
      <c r="I661" s="9">
        <f t="shared" si="67"/>
        <v>0</v>
      </c>
    </row>
    <row r="662" spans="1:9" ht="30" x14ac:dyDescent="0.2">
      <c r="A662" s="10" t="s">
        <v>107</v>
      </c>
      <c r="B662" s="8" t="s">
        <v>402</v>
      </c>
      <c r="C662" s="8" t="s">
        <v>24</v>
      </c>
      <c r="D662" s="8" t="s">
        <v>201</v>
      </c>
      <c r="E662" s="8" t="s">
        <v>108</v>
      </c>
      <c r="F662" s="9">
        <f>F663</f>
        <v>78</v>
      </c>
      <c r="G662" s="9">
        <f>G663</f>
        <v>0</v>
      </c>
      <c r="H662" s="9">
        <f t="shared" si="66"/>
        <v>78</v>
      </c>
      <c r="I662" s="9">
        <f t="shared" si="67"/>
        <v>0</v>
      </c>
    </row>
    <row r="663" spans="1:9" x14ac:dyDescent="0.2">
      <c r="A663" s="10" t="s">
        <v>109</v>
      </c>
      <c r="B663" s="8" t="s">
        <v>402</v>
      </c>
      <c r="C663" s="8" t="s">
        <v>24</v>
      </c>
      <c r="D663" s="8" t="s">
        <v>201</v>
      </c>
      <c r="E663" s="8" t="s">
        <v>110</v>
      </c>
      <c r="F663" s="9">
        <f>[1]вспомогательная!G839+[1]вспомогательная!G757</f>
        <v>78</v>
      </c>
      <c r="G663" s="9">
        <f>[1]вспомогательная!H839+[1]вспомогательная!H757</f>
        <v>0</v>
      </c>
      <c r="H663" s="9">
        <f t="shared" si="66"/>
        <v>78</v>
      </c>
      <c r="I663" s="9">
        <f t="shared" si="67"/>
        <v>0</v>
      </c>
    </row>
    <row r="664" spans="1:9" ht="30" x14ac:dyDescent="0.2">
      <c r="A664" s="11" t="s">
        <v>202</v>
      </c>
      <c r="B664" s="8" t="s">
        <v>402</v>
      </c>
      <c r="C664" s="8" t="s">
        <v>24</v>
      </c>
      <c r="D664" s="8" t="s">
        <v>203</v>
      </c>
      <c r="E664" s="8"/>
      <c r="F664" s="9">
        <f>F665</f>
        <v>32</v>
      </c>
      <c r="G664" s="9">
        <f>G665</f>
        <v>0</v>
      </c>
      <c r="H664" s="9">
        <f t="shared" si="66"/>
        <v>32</v>
      </c>
      <c r="I664" s="9">
        <f t="shared" si="67"/>
        <v>0</v>
      </c>
    </row>
    <row r="665" spans="1:9" ht="30" x14ac:dyDescent="0.2">
      <c r="A665" s="10" t="s">
        <v>107</v>
      </c>
      <c r="B665" s="8" t="s">
        <v>402</v>
      </c>
      <c r="C665" s="8" t="s">
        <v>24</v>
      </c>
      <c r="D665" s="8" t="s">
        <v>203</v>
      </c>
      <c r="E665" s="8" t="s">
        <v>108</v>
      </c>
      <c r="F665" s="9">
        <f>F666</f>
        <v>32</v>
      </c>
      <c r="G665" s="9">
        <f>G666</f>
        <v>0</v>
      </c>
      <c r="H665" s="9">
        <f t="shared" si="66"/>
        <v>32</v>
      </c>
      <c r="I665" s="9">
        <f t="shared" si="67"/>
        <v>0</v>
      </c>
    </row>
    <row r="666" spans="1:9" x14ac:dyDescent="0.2">
      <c r="A666" s="10" t="s">
        <v>109</v>
      </c>
      <c r="B666" s="8" t="s">
        <v>402</v>
      </c>
      <c r="C666" s="8" t="s">
        <v>24</v>
      </c>
      <c r="D666" s="8" t="s">
        <v>203</v>
      </c>
      <c r="E666" s="8" t="s">
        <v>110</v>
      </c>
      <c r="F666" s="9">
        <f>[1]вспомогательная!G842+[1]вспомогательная!G760</f>
        <v>32</v>
      </c>
      <c r="G666" s="9">
        <f>[1]вспомогательная!H842+[1]вспомогательная!H760</f>
        <v>0</v>
      </c>
      <c r="H666" s="9">
        <f t="shared" si="66"/>
        <v>32</v>
      </c>
      <c r="I666" s="9">
        <f t="shared" si="67"/>
        <v>0</v>
      </c>
    </row>
    <row r="667" spans="1:9" ht="33" customHeight="1" x14ac:dyDescent="0.2">
      <c r="A667" s="7" t="s">
        <v>156</v>
      </c>
      <c r="B667" s="8" t="s">
        <v>402</v>
      </c>
      <c r="C667" s="8" t="s">
        <v>24</v>
      </c>
      <c r="D667" s="8" t="s">
        <v>157</v>
      </c>
      <c r="E667" s="8"/>
      <c r="F667" s="9">
        <f t="shared" ref="F667:G670" si="70">F668</f>
        <v>14</v>
      </c>
      <c r="G667" s="9">
        <f t="shared" si="70"/>
        <v>0</v>
      </c>
      <c r="H667" s="9">
        <f t="shared" si="66"/>
        <v>14</v>
      </c>
      <c r="I667" s="9">
        <f t="shared" si="67"/>
        <v>0</v>
      </c>
    </row>
    <row r="668" spans="1:9" ht="18" customHeight="1" x14ac:dyDescent="0.2">
      <c r="A668" s="7" t="s">
        <v>158</v>
      </c>
      <c r="B668" s="8" t="s">
        <v>402</v>
      </c>
      <c r="C668" s="8" t="s">
        <v>24</v>
      </c>
      <c r="D668" s="8" t="s">
        <v>159</v>
      </c>
      <c r="E668" s="8"/>
      <c r="F668" s="9">
        <f t="shared" si="70"/>
        <v>14</v>
      </c>
      <c r="G668" s="9">
        <f t="shared" si="70"/>
        <v>0</v>
      </c>
      <c r="H668" s="9">
        <f t="shared" si="66"/>
        <v>14</v>
      </c>
      <c r="I668" s="9">
        <f t="shared" si="67"/>
        <v>0</v>
      </c>
    </row>
    <row r="669" spans="1:9" ht="45" x14ac:dyDescent="0.2">
      <c r="A669" s="11" t="s">
        <v>160</v>
      </c>
      <c r="B669" s="8" t="s">
        <v>402</v>
      </c>
      <c r="C669" s="8" t="s">
        <v>24</v>
      </c>
      <c r="D669" s="8" t="s">
        <v>161</v>
      </c>
      <c r="E669" s="8"/>
      <c r="F669" s="9">
        <f t="shared" si="70"/>
        <v>14</v>
      </c>
      <c r="G669" s="9">
        <f t="shared" si="70"/>
        <v>0</v>
      </c>
      <c r="H669" s="9">
        <f t="shared" si="66"/>
        <v>14</v>
      </c>
      <c r="I669" s="9">
        <f t="shared" si="67"/>
        <v>0</v>
      </c>
    </row>
    <row r="670" spans="1:9" ht="30" x14ac:dyDescent="0.2">
      <c r="A670" s="10" t="s">
        <v>107</v>
      </c>
      <c r="B670" s="8" t="s">
        <v>402</v>
      </c>
      <c r="C670" s="8" t="s">
        <v>24</v>
      </c>
      <c r="D670" s="8" t="s">
        <v>161</v>
      </c>
      <c r="E670" s="8" t="s">
        <v>108</v>
      </c>
      <c r="F670" s="9">
        <f t="shared" si="70"/>
        <v>14</v>
      </c>
      <c r="G670" s="9">
        <f t="shared" si="70"/>
        <v>0</v>
      </c>
      <c r="H670" s="9">
        <f t="shared" si="66"/>
        <v>14</v>
      </c>
      <c r="I670" s="9">
        <f t="shared" si="67"/>
        <v>0</v>
      </c>
    </row>
    <row r="671" spans="1:9" x14ac:dyDescent="0.2">
      <c r="A671" s="10" t="s">
        <v>109</v>
      </c>
      <c r="B671" s="8" t="s">
        <v>402</v>
      </c>
      <c r="C671" s="8" t="s">
        <v>24</v>
      </c>
      <c r="D671" s="8" t="s">
        <v>161</v>
      </c>
      <c r="E671" s="8" t="s">
        <v>110</v>
      </c>
      <c r="F671" s="9">
        <f>[1]вспомогательная!G847+[1]вспомогательная!G765</f>
        <v>14</v>
      </c>
      <c r="G671" s="9">
        <f>[1]вспомогательная!H847+[1]вспомогательная!H765</f>
        <v>0</v>
      </c>
      <c r="H671" s="9">
        <f t="shared" si="66"/>
        <v>14</v>
      </c>
      <c r="I671" s="9">
        <f t="shared" si="67"/>
        <v>0</v>
      </c>
    </row>
    <row r="672" spans="1:9" x14ac:dyDescent="0.2">
      <c r="A672" s="7" t="s">
        <v>495</v>
      </c>
      <c r="B672" s="8" t="s">
        <v>402</v>
      </c>
      <c r="C672" s="8" t="s">
        <v>402</v>
      </c>
      <c r="D672" s="8"/>
      <c r="E672" s="8"/>
      <c r="F672" s="9">
        <f>F673+F681+F695</f>
        <v>14294</v>
      </c>
      <c r="G672" s="9">
        <f>G673+G681+G695</f>
        <v>1760.1</v>
      </c>
      <c r="H672" s="9">
        <f t="shared" si="66"/>
        <v>12533.9</v>
      </c>
      <c r="I672" s="9">
        <f t="shared" si="67"/>
        <v>12.313558136280957</v>
      </c>
    </row>
    <row r="673" spans="1:9" ht="30" x14ac:dyDescent="0.2">
      <c r="A673" s="11" t="s">
        <v>496</v>
      </c>
      <c r="B673" s="8" t="s">
        <v>402</v>
      </c>
      <c r="C673" s="8" t="s">
        <v>402</v>
      </c>
      <c r="D673" s="29" t="s">
        <v>497</v>
      </c>
      <c r="E673" s="14"/>
      <c r="F673" s="9">
        <f>F674</f>
        <v>7500</v>
      </c>
      <c r="G673" s="9">
        <f>G674</f>
        <v>1760.1</v>
      </c>
      <c r="H673" s="9">
        <f t="shared" si="66"/>
        <v>5739.9</v>
      </c>
      <c r="I673" s="9">
        <f t="shared" si="67"/>
        <v>23.468</v>
      </c>
    </row>
    <row r="674" spans="1:9" ht="30" x14ac:dyDescent="0.2">
      <c r="A674" s="11" t="s">
        <v>498</v>
      </c>
      <c r="B674" s="8" t="s">
        <v>402</v>
      </c>
      <c r="C674" s="8" t="s">
        <v>402</v>
      </c>
      <c r="D674" s="8" t="s">
        <v>499</v>
      </c>
      <c r="E674" s="8"/>
      <c r="F674" s="9">
        <f>F675+F678</f>
        <v>7500</v>
      </c>
      <c r="G674" s="9">
        <f>G675+G678</f>
        <v>1760.1</v>
      </c>
      <c r="H674" s="9">
        <f t="shared" si="66"/>
        <v>5739.9</v>
      </c>
      <c r="I674" s="9">
        <f t="shared" si="67"/>
        <v>23.468</v>
      </c>
    </row>
    <row r="675" spans="1:9" x14ac:dyDescent="0.2">
      <c r="A675" s="11" t="s">
        <v>500</v>
      </c>
      <c r="B675" s="8" t="s">
        <v>402</v>
      </c>
      <c r="C675" s="8" t="s">
        <v>402</v>
      </c>
      <c r="D675" s="8" t="s">
        <v>501</v>
      </c>
      <c r="E675" s="8"/>
      <c r="F675" s="9">
        <f>F676</f>
        <v>868</v>
      </c>
      <c r="G675" s="9">
        <f>G676</f>
        <v>0</v>
      </c>
      <c r="H675" s="9">
        <f t="shared" si="66"/>
        <v>868</v>
      </c>
      <c r="I675" s="9">
        <f t="shared" si="67"/>
        <v>0</v>
      </c>
    </row>
    <row r="676" spans="1:9" ht="30" x14ac:dyDescent="0.2">
      <c r="A676" s="10" t="s">
        <v>107</v>
      </c>
      <c r="B676" s="8" t="s">
        <v>402</v>
      </c>
      <c r="C676" s="8" t="s">
        <v>402</v>
      </c>
      <c r="D676" s="8" t="s">
        <v>501</v>
      </c>
      <c r="E676" s="8" t="s">
        <v>108</v>
      </c>
      <c r="F676" s="9">
        <f>F677</f>
        <v>868</v>
      </c>
      <c r="G676" s="9">
        <f>G677</f>
        <v>0</v>
      </c>
      <c r="H676" s="9">
        <f t="shared" si="66"/>
        <v>868</v>
      </c>
      <c r="I676" s="9">
        <f t="shared" si="67"/>
        <v>0</v>
      </c>
    </row>
    <row r="677" spans="1:9" x14ac:dyDescent="0.2">
      <c r="A677" s="10" t="s">
        <v>109</v>
      </c>
      <c r="B677" s="8" t="s">
        <v>402</v>
      </c>
      <c r="C677" s="8" t="s">
        <v>402</v>
      </c>
      <c r="D677" s="8" t="s">
        <v>501</v>
      </c>
      <c r="E677" s="8" t="s">
        <v>110</v>
      </c>
      <c r="F677" s="9">
        <f>[1]вспомогательная!G853</f>
        <v>868</v>
      </c>
      <c r="G677" s="9">
        <f>[1]вспомогательная!H853</f>
        <v>0</v>
      </c>
      <c r="H677" s="9">
        <f t="shared" si="66"/>
        <v>868</v>
      </c>
      <c r="I677" s="9">
        <f t="shared" si="67"/>
        <v>0</v>
      </c>
    </row>
    <row r="678" spans="1:9" ht="30" x14ac:dyDescent="0.2">
      <c r="A678" s="10" t="s">
        <v>502</v>
      </c>
      <c r="B678" s="8" t="s">
        <v>402</v>
      </c>
      <c r="C678" s="8" t="s">
        <v>402</v>
      </c>
      <c r="D678" s="8" t="s">
        <v>503</v>
      </c>
      <c r="E678" s="8"/>
      <c r="F678" s="9">
        <f>F679</f>
        <v>6632</v>
      </c>
      <c r="G678" s="9">
        <f>G679</f>
        <v>1760.1</v>
      </c>
      <c r="H678" s="9">
        <f t="shared" si="66"/>
        <v>4871.8999999999996</v>
      </c>
      <c r="I678" s="9">
        <f t="shared" si="67"/>
        <v>26.539505428226779</v>
      </c>
    </row>
    <row r="679" spans="1:9" ht="30" x14ac:dyDescent="0.2">
      <c r="A679" s="10" t="s">
        <v>107</v>
      </c>
      <c r="B679" s="8" t="s">
        <v>402</v>
      </c>
      <c r="C679" s="8" t="s">
        <v>402</v>
      </c>
      <c r="D679" s="8" t="s">
        <v>503</v>
      </c>
      <c r="E679" s="8" t="s">
        <v>108</v>
      </c>
      <c r="F679" s="9">
        <f>F680</f>
        <v>6632</v>
      </c>
      <c r="G679" s="9">
        <f>G680</f>
        <v>1760.1</v>
      </c>
      <c r="H679" s="9">
        <f t="shared" si="66"/>
        <v>4871.8999999999996</v>
      </c>
      <c r="I679" s="9">
        <f t="shared" si="67"/>
        <v>26.539505428226779</v>
      </c>
    </row>
    <row r="680" spans="1:9" x14ac:dyDescent="0.2">
      <c r="A680" s="10" t="s">
        <v>109</v>
      </c>
      <c r="B680" s="8" t="s">
        <v>402</v>
      </c>
      <c r="C680" s="8" t="s">
        <v>402</v>
      </c>
      <c r="D680" s="8" t="s">
        <v>503</v>
      </c>
      <c r="E680" s="8" t="s">
        <v>110</v>
      </c>
      <c r="F680" s="9">
        <f>[1]вспомогательная!G856</f>
        <v>6632</v>
      </c>
      <c r="G680" s="9">
        <f>[1]вспомогательная!H856</f>
        <v>1760.1</v>
      </c>
      <c r="H680" s="9">
        <f t="shared" si="66"/>
        <v>4871.8999999999996</v>
      </c>
      <c r="I680" s="9">
        <f t="shared" si="67"/>
        <v>26.539505428226779</v>
      </c>
    </row>
    <row r="681" spans="1:9" ht="30" x14ac:dyDescent="0.2">
      <c r="A681" s="7" t="s">
        <v>135</v>
      </c>
      <c r="B681" s="8" t="s">
        <v>402</v>
      </c>
      <c r="C681" s="8" t="s">
        <v>402</v>
      </c>
      <c r="D681" s="8" t="s">
        <v>136</v>
      </c>
      <c r="E681" s="8"/>
      <c r="F681" s="9">
        <f>F690+F682</f>
        <v>47</v>
      </c>
      <c r="G681" s="9">
        <f>G690+G682</f>
        <v>0</v>
      </c>
      <c r="H681" s="9">
        <f t="shared" si="66"/>
        <v>47</v>
      </c>
      <c r="I681" s="9">
        <f t="shared" si="67"/>
        <v>0</v>
      </c>
    </row>
    <row r="682" spans="1:9" ht="30" x14ac:dyDescent="0.2">
      <c r="A682" s="7" t="s">
        <v>196</v>
      </c>
      <c r="B682" s="8" t="s">
        <v>402</v>
      </c>
      <c r="C682" s="8" t="s">
        <v>402</v>
      </c>
      <c r="D682" s="8" t="s">
        <v>197</v>
      </c>
      <c r="E682" s="8"/>
      <c r="F682" s="9">
        <f>F683</f>
        <v>38</v>
      </c>
      <c r="G682" s="9">
        <f>G683</f>
        <v>0</v>
      </c>
      <c r="H682" s="9">
        <f t="shared" si="66"/>
        <v>38</v>
      </c>
      <c r="I682" s="9">
        <f t="shared" si="67"/>
        <v>0</v>
      </c>
    </row>
    <row r="683" spans="1:9" ht="30" x14ac:dyDescent="0.2">
      <c r="A683" s="7" t="s">
        <v>198</v>
      </c>
      <c r="B683" s="8" t="s">
        <v>402</v>
      </c>
      <c r="C683" s="8" t="s">
        <v>402</v>
      </c>
      <c r="D683" s="8" t="s">
        <v>199</v>
      </c>
      <c r="E683" s="8"/>
      <c r="F683" s="9">
        <f>F684+F687</f>
        <v>38</v>
      </c>
      <c r="G683" s="9">
        <f>G684+G687</f>
        <v>0</v>
      </c>
      <c r="H683" s="9">
        <f t="shared" si="66"/>
        <v>38</v>
      </c>
      <c r="I683" s="9">
        <f t="shared" si="67"/>
        <v>0</v>
      </c>
    </row>
    <row r="684" spans="1:9" ht="30" x14ac:dyDescent="0.2">
      <c r="A684" s="11" t="s">
        <v>200</v>
      </c>
      <c r="B684" s="8" t="s">
        <v>402</v>
      </c>
      <c r="C684" s="8" t="s">
        <v>402</v>
      </c>
      <c r="D684" s="8" t="s">
        <v>201</v>
      </c>
      <c r="E684" s="8"/>
      <c r="F684" s="9">
        <f>F685</f>
        <v>32</v>
      </c>
      <c r="G684" s="9">
        <f>G685</f>
        <v>0</v>
      </c>
      <c r="H684" s="9">
        <f t="shared" si="66"/>
        <v>32</v>
      </c>
      <c r="I684" s="9">
        <f t="shared" si="67"/>
        <v>0</v>
      </c>
    </row>
    <row r="685" spans="1:9" ht="30" x14ac:dyDescent="0.2">
      <c r="A685" s="10" t="s">
        <v>107</v>
      </c>
      <c r="B685" s="8" t="s">
        <v>402</v>
      </c>
      <c r="C685" s="8" t="s">
        <v>402</v>
      </c>
      <c r="D685" s="8" t="s">
        <v>201</v>
      </c>
      <c r="E685" s="8" t="s">
        <v>108</v>
      </c>
      <c r="F685" s="9">
        <f>F686</f>
        <v>32</v>
      </c>
      <c r="G685" s="9">
        <f>G686</f>
        <v>0</v>
      </c>
      <c r="H685" s="9">
        <f t="shared" si="66"/>
        <v>32</v>
      </c>
      <c r="I685" s="9">
        <f t="shared" si="67"/>
        <v>0</v>
      </c>
    </row>
    <row r="686" spans="1:9" x14ac:dyDescent="0.2">
      <c r="A686" s="10" t="s">
        <v>109</v>
      </c>
      <c r="B686" s="8" t="s">
        <v>402</v>
      </c>
      <c r="C686" s="8" t="s">
        <v>402</v>
      </c>
      <c r="D686" s="8" t="s">
        <v>201</v>
      </c>
      <c r="E686" s="8" t="s">
        <v>110</v>
      </c>
      <c r="F686" s="9">
        <f>[1]вспомогательная!G862</f>
        <v>32</v>
      </c>
      <c r="G686" s="9">
        <f>[1]вспомогательная!H862</f>
        <v>0</v>
      </c>
      <c r="H686" s="9">
        <f t="shared" si="66"/>
        <v>32</v>
      </c>
      <c r="I686" s="9">
        <f t="shared" si="67"/>
        <v>0</v>
      </c>
    </row>
    <row r="687" spans="1:9" ht="30" x14ac:dyDescent="0.2">
      <c r="A687" s="11" t="s">
        <v>202</v>
      </c>
      <c r="B687" s="8" t="s">
        <v>402</v>
      </c>
      <c r="C687" s="8" t="s">
        <v>402</v>
      </c>
      <c r="D687" s="8" t="s">
        <v>203</v>
      </c>
      <c r="E687" s="8"/>
      <c r="F687" s="9">
        <f>F688</f>
        <v>6</v>
      </c>
      <c r="G687" s="9">
        <f>G688</f>
        <v>0</v>
      </c>
      <c r="H687" s="9">
        <f t="shared" si="66"/>
        <v>6</v>
      </c>
      <c r="I687" s="9">
        <f t="shared" si="67"/>
        <v>0</v>
      </c>
    </row>
    <row r="688" spans="1:9" ht="30" x14ac:dyDescent="0.2">
      <c r="A688" s="10" t="s">
        <v>107</v>
      </c>
      <c r="B688" s="8" t="s">
        <v>402</v>
      </c>
      <c r="C688" s="8" t="s">
        <v>402</v>
      </c>
      <c r="D688" s="8" t="s">
        <v>203</v>
      </c>
      <c r="E688" s="8" t="s">
        <v>108</v>
      </c>
      <c r="F688" s="9">
        <f>F689</f>
        <v>6</v>
      </c>
      <c r="G688" s="9">
        <f>G689</f>
        <v>0</v>
      </c>
      <c r="H688" s="9">
        <f t="shared" si="66"/>
        <v>6</v>
      </c>
      <c r="I688" s="9">
        <f t="shared" si="67"/>
        <v>0</v>
      </c>
    </row>
    <row r="689" spans="1:9" x14ac:dyDescent="0.2">
      <c r="A689" s="10" t="s">
        <v>109</v>
      </c>
      <c r="B689" s="8" t="s">
        <v>402</v>
      </c>
      <c r="C689" s="8" t="s">
        <v>402</v>
      </c>
      <c r="D689" s="8" t="s">
        <v>203</v>
      </c>
      <c r="E689" s="8" t="s">
        <v>110</v>
      </c>
      <c r="F689" s="9">
        <f>[1]вспомогательная!G865</f>
        <v>6</v>
      </c>
      <c r="G689" s="9">
        <f>[1]вспомогательная!H865</f>
        <v>0</v>
      </c>
      <c r="H689" s="9">
        <f t="shared" si="66"/>
        <v>6</v>
      </c>
      <c r="I689" s="9">
        <f t="shared" si="67"/>
        <v>0</v>
      </c>
    </row>
    <row r="690" spans="1:9" ht="30.75" customHeight="1" x14ac:dyDescent="0.2">
      <c r="A690" s="7" t="s">
        <v>156</v>
      </c>
      <c r="B690" s="8" t="s">
        <v>402</v>
      </c>
      <c r="C690" s="8" t="s">
        <v>402</v>
      </c>
      <c r="D690" s="8" t="s">
        <v>157</v>
      </c>
      <c r="E690" s="8"/>
      <c r="F690" s="14">
        <f t="shared" ref="F690:G693" si="71">F691</f>
        <v>9</v>
      </c>
      <c r="G690" s="14">
        <f t="shared" si="71"/>
        <v>0</v>
      </c>
      <c r="H690" s="9">
        <f t="shared" si="66"/>
        <v>9</v>
      </c>
      <c r="I690" s="9">
        <f t="shared" si="67"/>
        <v>0</v>
      </c>
    </row>
    <row r="691" spans="1:9" ht="21.75" customHeight="1" x14ac:dyDescent="0.2">
      <c r="A691" s="7" t="s">
        <v>158</v>
      </c>
      <c r="B691" s="8" t="s">
        <v>402</v>
      </c>
      <c r="C691" s="8" t="s">
        <v>402</v>
      </c>
      <c r="D691" s="8" t="s">
        <v>159</v>
      </c>
      <c r="E691" s="8"/>
      <c r="F691" s="14">
        <f t="shared" si="71"/>
        <v>9</v>
      </c>
      <c r="G691" s="14">
        <f t="shared" si="71"/>
        <v>0</v>
      </c>
      <c r="H691" s="9">
        <f t="shared" si="66"/>
        <v>9</v>
      </c>
      <c r="I691" s="9">
        <f t="shared" si="67"/>
        <v>0</v>
      </c>
    </row>
    <row r="692" spans="1:9" ht="45" x14ac:dyDescent="0.2">
      <c r="A692" s="11" t="s">
        <v>160</v>
      </c>
      <c r="B692" s="8" t="s">
        <v>402</v>
      </c>
      <c r="C692" s="8" t="s">
        <v>402</v>
      </c>
      <c r="D692" s="8" t="s">
        <v>161</v>
      </c>
      <c r="E692" s="8"/>
      <c r="F692" s="14">
        <f t="shared" si="71"/>
        <v>9</v>
      </c>
      <c r="G692" s="14">
        <f t="shared" si="71"/>
        <v>0</v>
      </c>
      <c r="H692" s="9">
        <f t="shared" si="66"/>
        <v>9</v>
      </c>
      <c r="I692" s="9">
        <f t="shared" si="67"/>
        <v>0</v>
      </c>
    </row>
    <row r="693" spans="1:9" ht="30" x14ac:dyDescent="0.2">
      <c r="A693" s="10" t="s">
        <v>107</v>
      </c>
      <c r="B693" s="8" t="s">
        <v>402</v>
      </c>
      <c r="C693" s="8" t="s">
        <v>402</v>
      </c>
      <c r="D693" s="8" t="s">
        <v>161</v>
      </c>
      <c r="E693" s="8" t="s">
        <v>108</v>
      </c>
      <c r="F693" s="14">
        <f t="shared" si="71"/>
        <v>9</v>
      </c>
      <c r="G693" s="14">
        <f t="shared" si="71"/>
        <v>0</v>
      </c>
      <c r="H693" s="9">
        <f t="shared" si="66"/>
        <v>9</v>
      </c>
      <c r="I693" s="9">
        <f t="shared" si="67"/>
        <v>0</v>
      </c>
    </row>
    <row r="694" spans="1:9" x14ac:dyDescent="0.2">
      <c r="A694" s="10" t="s">
        <v>109</v>
      </c>
      <c r="B694" s="8" t="s">
        <v>402</v>
      </c>
      <c r="C694" s="8" t="s">
        <v>402</v>
      </c>
      <c r="D694" s="8" t="s">
        <v>161</v>
      </c>
      <c r="E694" s="8" t="s">
        <v>110</v>
      </c>
      <c r="F694" s="14">
        <f>[1]вспомогательная!G870</f>
        <v>9</v>
      </c>
      <c r="G694" s="14">
        <f>[1]вспомогательная!H870</f>
        <v>0</v>
      </c>
      <c r="H694" s="9">
        <f t="shared" si="66"/>
        <v>9</v>
      </c>
      <c r="I694" s="9">
        <f t="shared" si="67"/>
        <v>0</v>
      </c>
    </row>
    <row r="695" spans="1:9" ht="30" x14ac:dyDescent="0.2">
      <c r="A695" s="11" t="s">
        <v>418</v>
      </c>
      <c r="B695" s="8" t="s">
        <v>402</v>
      </c>
      <c r="C695" s="8" t="s">
        <v>402</v>
      </c>
      <c r="D695" s="8" t="s">
        <v>419</v>
      </c>
      <c r="E695" s="8"/>
      <c r="F695" s="9">
        <f>F696</f>
        <v>6747</v>
      </c>
      <c r="G695" s="9">
        <f>G696</f>
        <v>0</v>
      </c>
      <c r="H695" s="9">
        <f t="shared" si="66"/>
        <v>6747</v>
      </c>
      <c r="I695" s="9">
        <f t="shared" si="67"/>
        <v>0</v>
      </c>
    </row>
    <row r="696" spans="1:9" ht="30" x14ac:dyDescent="0.2">
      <c r="A696" s="11" t="s">
        <v>504</v>
      </c>
      <c r="B696" s="8" t="s">
        <v>402</v>
      </c>
      <c r="C696" s="8" t="s">
        <v>402</v>
      </c>
      <c r="D696" s="27" t="s">
        <v>505</v>
      </c>
      <c r="E696" s="8"/>
      <c r="F696" s="9">
        <f>F697</f>
        <v>6747</v>
      </c>
      <c r="G696" s="9">
        <f>G697</f>
        <v>0</v>
      </c>
      <c r="H696" s="9">
        <f t="shared" si="66"/>
        <v>6747</v>
      </c>
      <c r="I696" s="9">
        <f t="shared" si="67"/>
        <v>0</v>
      </c>
    </row>
    <row r="697" spans="1:9" ht="30" x14ac:dyDescent="0.2">
      <c r="A697" s="13" t="s">
        <v>506</v>
      </c>
      <c r="B697" s="8" t="s">
        <v>402</v>
      </c>
      <c r="C697" s="8" t="s">
        <v>402</v>
      </c>
      <c r="D697" s="8" t="s">
        <v>507</v>
      </c>
      <c r="E697" s="8"/>
      <c r="F697" s="9">
        <f>F703+F698</f>
        <v>6747</v>
      </c>
      <c r="G697" s="9">
        <f>G703+G698</f>
        <v>0</v>
      </c>
      <c r="H697" s="9">
        <f t="shared" si="66"/>
        <v>6747</v>
      </c>
      <c r="I697" s="9">
        <f t="shared" si="67"/>
        <v>0</v>
      </c>
    </row>
    <row r="698" spans="1:9" ht="30" x14ac:dyDescent="0.2">
      <c r="A698" s="30" t="s">
        <v>508</v>
      </c>
      <c r="B698" s="17" t="s">
        <v>402</v>
      </c>
      <c r="C698" s="17" t="s">
        <v>402</v>
      </c>
      <c r="D698" s="17" t="s">
        <v>509</v>
      </c>
      <c r="E698" s="17"/>
      <c r="F698" s="9">
        <f>F701+F699</f>
        <v>3047</v>
      </c>
      <c r="G698" s="9">
        <f>G701+G699</f>
        <v>0</v>
      </c>
      <c r="H698" s="9">
        <f t="shared" si="66"/>
        <v>3047</v>
      </c>
      <c r="I698" s="9">
        <f t="shared" si="67"/>
        <v>0</v>
      </c>
    </row>
    <row r="699" spans="1:9" ht="30" x14ac:dyDescent="0.2">
      <c r="A699" s="10" t="s">
        <v>27</v>
      </c>
      <c r="B699" s="17" t="s">
        <v>402</v>
      </c>
      <c r="C699" s="17" t="s">
        <v>402</v>
      </c>
      <c r="D699" s="17" t="s">
        <v>509</v>
      </c>
      <c r="E699" s="17" t="s">
        <v>28</v>
      </c>
      <c r="F699" s="9">
        <f>F700</f>
        <v>2141.6</v>
      </c>
      <c r="G699" s="9">
        <f>G700</f>
        <v>0</v>
      </c>
      <c r="H699" s="9">
        <f t="shared" si="66"/>
        <v>2141.6</v>
      </c>
      <c r="I699" s="9">
        <f t="shared" si="67"/>
        <v>0</v>
      </c>
    </row>
    <row r="700" spans="1:9" ht="30" x14ac:dyDescent="0.2">
      <c r="A700" s="10" t="s">
        <v>29</v>
      </c>
      <c r="B700" s="17" t="s">
        <v>402</v>
      </c>
      <c r="C700" s="17" t="s">
        <v>402</v>
      </c>
      <c r="D700" s="17" t="s">
        <v>509</v>
      </c>
      <c r="E700" s="17" t="s">
        <v>30</v>
      </c>
      <c r="F700" s="9">
        <f>[1]вспомогательная!G772</f>
        <v>2141.6</v>
      </c>
      <c r="G700" s="9">
        <f>[1]вспомогательная!H772</f>
        <v>0</v>
      </c>
      <c r="H700" s="9">
        <f t="shared" si="66"/>
        <v>2141.6</v>
      </c>
      <c r="I700" s="9">
        <f t="shared" si="67"/>
        <v>0</v>
      </c>
    </row>
    <row r="701" spans="1:9" ht="30" x14ac:dyDescent="0.2">
      <c r="A701" s="16" t="s">
        <v>107</v>
      </c>
      <c r="B701" s="17" t="s">
        <v>402</v>
      </c>
      <c r="C701" s="17" t="s">
        <v>402</v>
      </c>
      <c r="D701" s="17" t="s">
        <v>509</v>
      </c>
      <c r="E701" s="17" t="s">
        <v>108</v>
      </c>
      <c r="F701" s="9">
        <f>F702</f>
        <v>905.4</v>
      </c>
      <c r="G701" s="9">
        <f>G702</f>
        <v>0</v>
      </c>
      <c r="H701" s="9">
        <f t="shared" si="66"/>
        <v>905.4</v>
      </c>
      <c r="I701" s="9">
        <f t="shared" si="67"/>
        <v>0</v>
      </c>
    </row>
    <row r="702" spans="1:9" x14ac:dyDescent="0.2">
      <c r="A702" s="16" t="s">
        <v>109</v>
      </c>
      <c r="B702" s="17" t="s">
        <v>402</v>
      </c>
      <c r="C702" s="17" t="s">
        <v>402</v>
      </c>
      <c r="D702" s="17" t="s">
        <v>509</v>
      </c>
      <c r="E702" s="17" t="s">
        <v>110</v>
      </c>
      <c r="F702" s="9">
        <f>[1]вспомогательная!G876+[1]вспомогательная!G774</f>
        <v>905.4</v>
      </c>
      <c r="G702" s="9">
        <f>[1]вспомогательная!H876+[1]вспомогательная!H774</f>
        <v>0</v>
      </c>
      <c r="H702" s="9">
        <f t="shared" si="66"/>
        <v>905.4</v>
      </c>
      <c r="I702" s="9">
        <f t="shared" si="67"/>
        <v>0</v>
      </c>
    </row>
    <row r="703" spans="1:9" ht="30" x14ac:dyDescent="0.2">
      <c r="A703" s="10" t="s">
        <v>510</v>
      </c>
      <c r="B703" s="8" t="s">
        <v>402</v>
      </c>
      <c r="C703" s="8" t="s">
        <v>402</v>
      </c>
      <c r="D703" s="8" t="s">
        <v>511</v>
      </c>
      <c r="E703" s="8"/>
      <c r="F703" s="9">
        <f>F704+F706</f>
        <v>3700</v>
      </c>
      <c r="G703" s="9">
        <f>G704+G706</f>
        <v>0</v>
      </c>
      <c r="H703" s="9">
        <f t="shared" si="66"/>
        <v>3700</v>
      </c>
      <c r="I703" s="9">
        <f t="shared" si="67"/>
        <v>0</v>
      </c>
    </row>
    <row r="704" spans="1:9" ht="30" x14ac:dyDescent="0.2">
      <c r="A704" s="10" t="s">
        <v>27</v>
      </c>
      <c r="B704" s="8" t="s">
        <v>402</v>
      </c>
      <c r="C704" s="8" t="s">
        <v>402</v>
      </c>
      <c r="D704" s="8" t="s">
        <v>511</v>
      </c>
      <c r="E704" s="8" t="s">
        <v>28</v>
      </c>
      <c r="F704" s="9">
        <f>F705</f>
        <v>2600</v>
      </c>
      <c r="G704" s="9">
        <f>G705</f>
        <v>0</v>
      </c>
      <c r="H704" s="9">
        <f t="shared" si="66"/>
        <v>2600</v>
      </c>
      <c r="I704" s="9">
        <f t="shared" si="67"/>
        <v>0</v>
      </c>
    </row>
    <row r="705" spans="1:9" ht="30" x14ac:dyDescent="0.2">
      <c r="A705" s="10" t="s">
        <v>29</v>
      </c>
      <c r="B705" s="8" t="s">
        <v>402</v>
      </c>
      <c r="C705" s="8" t="s">
        <v>402</v>
      </c>
      <c r="D705" s="8" t="s">
        <v>511</v>
      </c>
      <c r="E705" s="8" t="s">
        <v>30</v>
      </c>
      <c r="F705" s="9">
        <f>[1]вспомогательная!G777</f>
        <v>2600</v>
      </c>
      <c r="G705" s="9">
        <f>[1]вспомогательная!H777</f>
        <v>0</v>
      </c>
      <c r="H705" s="9">
        <f t="shared" si="66"/>
        <v>2600</v>
      </c>
      <c r="I705" s="9">
        <f t="shared" si="67"/>
        <v>0</v>
      </c>
    </row>
    <row r="706" spans="1:9" ht="30" x14ac:dyDescent="0.2">
      <c r="A706" s="10" t="s">
        <v>107</v>
      </c>
      <c r="B706" s="8" t="s">
        <v>402</v>
      </c>
      <c r="C706" s="8" t="s">
        <v>402</v>
      </c>
      <c r="D706" s="8" t="s">
        <v>511</v>
      </c>
      <c r="E706" s="8" t="s">
        <v>108</v>
      </c>
      <c r="F706" s="9">
        <f>F707</f>
        <v>1100</v>
      </c>
      <c r="G706" s="9">
        <f>G707</f>
        <v>0</v>
      </c>
      <c r="H706" s="9">
        <f t="shared" si="66"/>
        <v>1100</v>
      </c>
      <c r="I706" s="9">
        <f t="shared" si="67"/>
        <v>0</v>
      </c>
    </row>
    <row r="707" spans="1:9" x14ac:dyDescent="0.2">
      <c r="A707" s="10" t="s">
        <v>109</v>
      </c>
      <c r="B707" s="8" t="s">
        <v>402</v>
      </c>
      <c r="C707" s="8" t="s">
        <v>402</v>
      </c>
      <c r="D707" s="8" t="s">
        <v>511</v>
      </c>
      <c r="E707" s="8" t="s">
        <v>110</v>
      </c>
      <c r="F707" s="9">
        <f>[1]вспомогательная!G779+[1]вспомогательная!G879</f>
        <v>1100</v>
      </c>
      <c r="G707" s="9">
        <f>[1]вспомогательная!H779+[1]вспомогательная!H879</f>
        <v>0</v>
      </c>
      <c r="H707" s="9">
        <f t="shared" si="66"/>
        <v>1100</v>
      </c>
      <c r="I707" s="9">
        <f t="shared" si="67"/>
        <v>0</v>
      </c>
    </row>
    <row r="708" spans="1:9" x14ac:dyDescent="0.2">
      <c r="A708" s="7" t="s">
        <v>512</v>
      </c>
      <c r="B708" s="8" t="s">
        <v>402</v>
      </c>
      <c r="C708" s="8" t="s">
        <v>134</v>
      </c>
      <c r="D708" s="8"/>
      <c r="E708" s="8"/>
      <c r="F708" s="9">
        <f>F709+F724+F730+F739</f>
        <v>36406</v>
      </c>
      <c r="G708" s="9">
        <f>G709+G724+G730+G739</f>
        <v>5730.5</v>
      </c>
      <c r="H708" s="9">
        <f t="shared" si="66"/>
        <v>30675.5</v>
      </c>
      <c r="I708" s="9">
        <f t="shared" si="67"/>
        <v>15.740537274075702</v>
      </c>
    </row>
    <row r="709" spans="1:9" ht="30" x14ac:dyDescent="0.2">
      <c r="A709" s="11" t="s">
        <v>69</v>
      </c>
      <c r="B709" s="8" t="s">
        <v>402</v>
      </c>
      <c r="C709" s="8" t="s">
        <v>134</v>
      </c>
      <c r="D709" s="8" t="s">
        <v>70</v>
      </c>
      <c r="E709" s="8"/>
      <c r="F709" s="9">
        <f>F715+F710</f>
        <v>19801</v>
      </c>
      <c r="G709" s="9">
        <f>G715+G710</f>
        <v>3259.2999999999997</v>
      </c>
      <c r="H709" s="9">
        <f t="shared" si="66"/>
        <v>16541.7</v>
      </c>
      <c r="I709" s="9">
        <f t="shared" si="67"/>
        <v>16.460279783849298</v>
      </c>
    </row>
    <row r="710" spans="1:9" x14ac:dyDescent="0.2">
      <c r="A710" s="7" t="s">
        <v>78</v>
      </c>
      <c r="B710" s="8" t="s">
        <v>402</v>
      </c>
      <c r="C710" s="8" t="s">
        <v>134</v>
      </c>
      <c r="D710" s="8" t="s">
        <v>79</v>
      </c>
      <c r="E710" s="8"/>
      <c r="F710" s="14">
        <f t="shared" ref="F710:G713" si="72">F711</f>
        <v>975</v>
      </c>
      <c r="G710" s="14">
        <f t="shared" si="72"/>
        <v>0</v>
      </c>
      <c r="H710" s="9">
        <f t="shared" si="66"/>
        <v>975</v>
      </c>
      <c r="I710" s="9">
        <f t="shared" si="67"/>
        <v>0</v>
      </c>
    </row>
    <row r="711" spans="1:9" ht="105" x14ac:dyDescent="0.2">
      <c r="A711" s="7" t="s">
        <v>513</v>
      </c>
      <c r="B711" s="8" t="s">
        <v>402</v>
      </c>
      <c r="C711" s="8" t="s">
        <v>134</v>
      </c>
      <c r="D711" s="8" t="s">
        <v>514</v>
      </c>
      <c r="E711" s="8"/>
      <c r="F711" s="14">
        <f t="shared" si="72"/>
        <v>975</v>
      </c>
      <c r="G711" s="14">
        <f t="shared" si="72"/>
        <v>0</v>
      </c>
      <c r="H711" s="9">
        <f t="shared" ref="H711:H774" si="73">F711-G711</f>
        <v>975</v>
      </c>
      <c r="I711" s="9">
        <f t="shared" ref="I711:I774" si="74">G711/F711*100</f>
        <v>0</v>
      </c>
    </row>
    <row r="712" spans="1:9" ht="30" x14ac:dyDescent="0.2">
      <c r="A712" s="7" t="s">
        <v>515</v>
      </c>
      <c r="B712" s="8" t="s">
        <v>402</v>
      </c>
      <c r="C712" s="8" t="s">
        <v>134</v>
      </c>
      <c r="D712" s="8" t="s">
        <v>516</v>
      </c>
      <c r="E712" s="8"/>
      <c r="F712" s="14">
        <f t="shared" si="72"/>
        <v>975</v>
      </c>
      <c r="G712" s="14">
        <f t="shared" si="72"/>
        <v>0</v>
      </c>
      <c r="H712" s="9">
        <f t="shared" si="73"/>
        <v>975</v>
      </c>
      <c r="I712" s="9">
        <f t="shared" si="74"/>
        <v>0</v>
      </c>
    </row>
    <row r="713" spans="1:9" ht="30" x14ac:dyDescent="0.2">
      <c r="A713" s="10" t="s">
        <v>107</v>
      </c>
      <c r="B713" s="8" t="s">
        <v>402</v>
      </c>
      <c r="C713" s="8" t="s">
        <v>134</v>
      </c>
      <c r="D713" s="8" t="s">
        <v>516</v>
      </c>
      <c r="E713" s="8" t="s">
        <v>108</v>
      </c>
      <c r="F713" s="14">
        <f t="shared" si="72"/>
        <v>975</v>
      </c>
      <c r="G713" s="14">
        <f t="shared" si="72"/>
        <v>0</v>
      </c>
      <c r="H713" s="9">
        <f t="shared" si="73"/>
        <v>975</v>
      </c>
      <c r="I713" s="9">
        <f t="shared" si="74"/>
        <v>0</v>
      </c>
    </row>
    <row r="714" spans="1:9" x14ac:dyDescent="0.2">
      <c r="A714" s="10" t="s">
        <v>109</v>
      </c>
      <c r="B714" s="8" t="s">
        <v>402</v>
      </c>
      <c r="C714" s="8" t="s">
        <v>134</v>
      </c>
      <c r="D714" s="8" t="s">
        <v>516</v>
      </c>
      <c r="E714" s="8" t="s">
        <v>110</v>
      </c>
      <c r="F714" s="14">
        <f>[1]вспомогательная!G786</f>
        <v>975</v>
      </c>
      <c r="G714" s="14">
        <f>[1]вспомогательная!H786</f>
        <v>0</v>
      </c>
      <c r="H714" s="9">
        <f t="shared" si="73"/>
        <v>975</v>
      </c>
      <c r="I714" s="9">
        <f t="shared" si="74"/>
        <v>0</v>
      </c>
    </row>
    <row r="715" spans="1:9" ht="30" x14ac:dyDescent="0.2">
      <c r="A715" s="7" t="s">
        <v>517</v>
      </c>
      <c r="B715" s="8" t="s">
        <v>402</v>
      </c>
      <c r="C715" s="8" t="s">
        <v>134</v>
      </c>
      <c r="D715" s="8" t="s">
        <v>518</v>
      </c>
      <c r="E715" s="8"/>
      <c r="F715" s="9">
        <f>F716</f>
        <v>18826</v>
      </c>
      <c r="G715" s="9">
        <f>G716</f>
        <v>3259.2999999999997</v>
      </c>
      <c r="H715" s="9">
        <f t="shared" si="73"/>
        <v>15566.7</v>
      </c>
      <c r="I715" s="9">
        <f t="shared" si="74"/>
        <v>17.31275895038776</v>
      </c>
    </row>
    <row r="716" spans="1:9" ht="30" x14ac:dyDescent="0.2">
      <c r="A716" s="7" t="s">
        <v>43</v>
      </c>
      <c r="B716" s="8" t="s">
        <v>402</v>
      </c>
      <c r="C716" s="8" t="s">
        <v>134</v>
      </c>
      <c r="D716" s="8" t="s">
        <v>519</v>
      </c>
      <c r="E716" s="8"/>
      <c r="F716" s="9">
        <f>F717</f>
        <v>18826</v>
      </c>
      <c r="G716" s="9">
        <f>G717</f>
        <v>3259.2999999999997</v>
      </c>
      <c r="H716" s="9">
        <f t="shared" si="73"/>
        <v>15566.7</v>
      </c>
      <c r="I716" s="9">
        <f t="shared" si="74"/>
        <v>17.31275895038776</v>
      </c>
    </row>
    <row r="717" spans="1:9" x14ac:dyDescent="0.2">
      <c r="A717" s="7" t="s">
        <v>520</v>
      </c>
      <c r="B717" s="8" t="s">
        <v>402</v>
      </c>
      <c r="C717" s="8" t="s">
        <v>134</v>
      </c>
      <c r="D717" s="8" t="s">
        <v>521</v>
      </c>
      <c r="E717" s="8"/>
      <c r="F717" s="9">
        <f>F718+F720+F722</f>
        <v>18826</v>
      </c>
      <c r="G717" s="9">
        <f>G718+G720+G722</f>
        <v>3259.2999999999997</v>
      </c>
      <c r="H717" s="9">
        <f t="shared" si="73"/>
        <v>15566.7</v>
      </c>
      <c r="I717" s="9">
        <f t="shared" si="74"/>
        <v>17.31275895038776</v>
      </c>
    </row>
    <row r="718" spans="1:9" ht="60" x14ac:dyDescent="0.2">
      <c r="A718" s="10" t="s">
        <v>19</v>
      </c>
      <c r="B718" s="8" t="s">
        <v>402</v>
      </c>
      <c r="C718" s="8" t="s">
        <v>134</v>
      </c>
      <c r="D718" s="8" t="s">
        <v>521</v>
      </c>
      <c r="E718" s="8" t="s">
        <v>20</v>
      </c>
      <c r="F718" s="9">
        <f>F719</f>
        <v>10851</v>
      </c>
      <c r="G718" s="9">
        <f>G719</f>
        <v>2588</v>
      </c>
      <c r="H718" s="9">
        <f t="shared" si="73"/>
        <v>8263</v>
      </c>
      <c r="I718" s="9">
        <f t="shared" si="74"/>
        <v>23.850336374527693</v>
      </c>
    </row>
    <row r="719" spans="1:9" ht="30" x14ac:dyDescent="0.2">
      <c r="A719" s="10" t="s">
        <v>21</v>
      </c>
      <c r="B719" s="8" t="s">
        <v>402</v>
      </c>
      <c r="C719" s="8" t="s">
        <v>134</v>
      </c>
      <c r="D719" s="8" t="s">
        <v>521</v>
      </c>
      <c r="E719" s="8" t="s">
        <v>22</v>
      </c>
      <c r="F719" s="9">
        <f>[1]вспомогательная!G791</f>
        <v>10851</v>
      </c>
      <c r="G719" s="9">
        <f>[1]вспомогательная!H791</f>
        <v>2588</v>
      </c>
      <c r="H719" s="9">
        <f t="shared" si="73"/>
        <v>8263</v>
      </c>
      <c r="I719" s="9">
        <f t="shared" si="74"/>
        <v>23.850336374527693</v>
      </c>
    </row>
    <row r="720" spans="1:9" ht="30" x14ac:dyDescent="0.2">
      <c r="A720" s="10" t="s">
        <v>27</v>
      </c>
      <c r="B720" s="8" t="s">
        <v>402</v>
      </c>
      <c r="C720" s="8" t="s">
        <v>134</v>
      </c>
      <c r="D720" s="8" t="s">
        <v>521</v>
      </c>
      <c r="E720" s="8" t="s">
        <v>28</v>
      </c>
      <c r="F720" s="9">
        <f>F721</f>
        <v>7673</v>
      </c>
      <c r="G720" s="9">
        <f>G721</f>
        <v>608.70000000000005</v>
      </c>
      <c r="H720" s="9">
        <f t="shared" si="73"/>
        <v>7064.3</v>
      </c>
      <c r="I720" s="9">
        <f t="shared" si="74"/>
        <v>7.933011859768019</v>
      </c>
    </row>
    <row r="721" spans="1:9" ht="30" x14ac:dyDescent="0.2">
      <c r="A721" s="10" t="s">
        <v>29</v>
      </c>
      <c r="B721" s="8" t="s">
        <v>402</v>
      </c>
      <c r="C721" s="8" t="s">
        <v>134</v>
      </c>
      <c r="D721" s="8" t="s">
        <v>521</v>
      </c>
      <c r="E721" s="8" t="s">
        <v>30</v>
      </c>
      <c r="F721" s="9">
        <f>[1]вспомогательная!G793</f>
        <v>7673</v>
      </c>
      <c r="G721" s="9">
        <f>[1]вспомогательная!H793</f>
        <v>608.70000000000005</v>
      </c>
      <c r="H721" s="9">
        <f t="shared" si="73"/>
        <v>7064.3</v>
      </c>
      <c r="I721" s="9">
        <f t="shared" si="74"/>
        <v>7.933011859768019</v>
      </c>
    </row>
    <row r="722" spans="1:9" x14ac:dyDescent="0.2">
      <c r="A722" s="10" t="s">
        <v>31</v>
      </c>
      <c r="B722" s="8" t="s">
        <v>402</v>
      </c>
      <c r="C722" s="8" t="s">
        <v>134</v>
      </c>
      <c r="D722" s="8" t="s">
        <v>521</v>
      </c>
      <c r="E722" s="8" t="s">
        <v>32</v>
      </c>
      <c r="F722" s="9">
        <f>F723</f>
        <v>302</v>
      </c>
      <c r="G722" s="9">
        <f>G723</f>
        <v>62.6</v>
      </c>
      <c r="H722" s="9">
        <f t="shared" si="73"/>
        <v>239.4</v>
      </c>
      <c r="I722" s="9">
        <f t="shared" si="74"/>
        <v>20.728476821192054</v>
      </c>
    </row>
    <row r="723" spans="1:9" x14ac:dyDescent="0.2">
      <c r="A723" s="11" t="s">
        <v>33</v>
      </c>
      <c r="B723" s="8" t="s">
        <v>402</v>
      </c>
      <c r="C723" s="8" t="s">
        <v>134</v>
      </c>
      <c r="D723" s="8" t="s">
        <v>521</v>
      </c>
      <c r="E723" s="8" t="s">
        <v>34</v>
      </c>
      <c r="F723" s="9">
        <f>[1]вспомогательная!G795</f>
        <v>302</v>
      </c>
      <c r="G723" s="9">
        <f>[1]вспомогательная!H795</f>
        <v>62.6</v>
      </c>
      <c r="H723" s="9">
        <f t="shared" si="73"/>
        <v>239.4</v>
      </c>
      <c r="I723" s="9">
        <f t="shared" si="74"/>
        <v>20.728476821192054</v>
      </c>
    </row>
    <row r="724" spans="1:9" ht="30" x14ac:dyDescent="0.2">
      <c r="A724" s="7" t="s">
        <v>135</v>
      </c>
      <c r="B724" s="8" t="s">
        <v>402</v>
      </c>
      <c r="C724" s="8" t="s">
        <v>134</v>
      </c>
      <c r="D724" s="8" t="s">
        <v>136</v>
      </c>
      <c r="E724" s="8"/>
      <c r="F724" s="9">
        <f t="shared" ref="F724:G728" si="75">F725</f>
        <v>14</v>
      </c>
      <c r="G724" s="9">
        <f t="shared" si="75"/>
        <v>14</v>
      </c>
      <c r="H724" s="9">
        <f t="shared" si="73"/>
        <v>0</v>
      </c>
      <c r="I724" s="9">
        <f t="shared" si="74"/>
        <v>100</v>
      </c>
    </row>
    <row r="725" spans="1:9" ht="45" x14ac:dyDescent="0.2">
      <c r="A725" s="7" t="s">
        <v>168</v>
      </c>
      <c r="B725" s="8" t="s">
        <v>402</v>
      </c>
      <c r="C725" s="8" t="s">
        <v>134</v>
      </c>
      <c r="D725" s="8" t="s">
        <v>169</v>
      </c>
      <c r="E725" s="8"/>
      <c r="F725" s="9">
        <f t="shared" si="75"/>
        <v>14</v>
      </c>
      <c r="G725" s="9">
        <f t="shared" si="75"/>
        <v>14</v>
      </c>
      <c r="H725" s="9">
        <f t="shared" si="73"/>
        <v>0</v>
      </c>
      <c r="I725" s="9">
        <f t="shared" si="74"/>
        <v>100</v>
      </c>
    </row>
    <row r="726" spans="1:9" ht="33" customHeight="1" x14ac:dyDescent="0.2">
      <c r="A726" s="7" t="s">
        <v>186</v>
      </c>
      <c r="B726" s="8" t="s">
        <v>402</v>
      </c>
      <c r="C726" s="8" t="s">
        <v>134</v>
      </c>
      <c r="D726" s="8" t="s">
        <v>187</v>
      </c>
      <c r="E726" s="8"/>
      <c r="F726" s="9">
        <f t="shared" si="75"/>
        <v>14</v>
      </c>
      <c r="G726" s="9">
        <f t="shared" si="75"/>
        <v>14</v>
      </c>
      <c r="H726" s="9">
        <f t="shared" si="73"/>
        <v>0</v>
      </c>
      <c r="I726" s="9">
        <f t="shared" si="74"/>
        <v>100</v>
      </c>
    </row>
    <row r="727" spans="1:9" ht="30" x14ac:dyDescent="0.2">
      <c r="A727" s="7" t="s">
        <v>522</v>
      </c>
      <c r="B727" s="8" t="s">
        <v>402</v>
      </c>
      <c r="C727" s="8" t="s">
        <v>134</v>
      </c>
      <c r="D727" s="8" t="s">
        <v>523</v>
      </c>
      <c r="E727" s="8"/>
      <c r="F727" s="9">
        <f t="shared" si="75"/>
        <v>14</v>
      </c>
      <c r="G727" s="9">
        <f t="shared" si="75"/>
        <v>14</v>
      </c>
      <c r="H727" s="9">
        <f t="shared" si="73"/>
        <v>0</v>
      </c>
      <c r="I727" s="9">
        <f t="shared" si="74"/>
        <v>100</v>
      </c>
    </row>
    <row r="728" spans="1:9" ht="30" x14ac:dyDescent="0.2">
      <c r="A728" s="10" t="s">
        <v>27</v>
      </c>
      <c r="B728" s="8" t="s">
        <v>402</v>
      </c>
      <c r="C728" s="8" t="s">
        <v>134</v>
      </c>
      <c r="D728" s="8" t="s">
        <v>523</v>
      </c>
      <c r="E728" s="8" t="s">
        <v>28</v>
      </c>
      <c r="F728" s="9">
        <f t="shared" si="75"/>
        <v>14</v>
      </c>
      <c r="G728" s="9">
        <f t="shared" si="75"/>
        <v>14</v>
      </c>
      <c r="H728" s="9">
        <f t="shared" si="73"/>
        <v>0</v>
      </c>
      <c r="I728" s="9">
        <f t="shared" si="74"/>
        <v>100</v>
      </c>
    </row>
    <row r="729" spans="1:9" ht="30" x14ac:dyDescent="0.2">
      <c r="A729" s="10" t="s">
        <v>29</v>
      </c>
      <c r="B729" s="8" t="s">
        <v>402</v>
      </c>
      <c r="C729" s="8" t="s">
        <v>134</v>
      </c>
      <c r="D729" s="8" t="s">
        <v>523</v>
      </c>
      <c r="E729" s="8" t="s">
        <v>30</v>
      </c>
      <c r="F729" s="9">
        <f>[1]вспомогательная!G801</f>
        <v>14</v>
      </c>
      <c r="G729" s="9">
        <f>[1]вспомогательная!H801</f>
        <v>14</v>
      </c>
      <c r="H729" s="9">
        <f t="shared" si="73"/>
        <v>0</v>
      </c>
      <c r="I729" s="9">
        <f t="shared" si="74"/>
        <v>100</v>
      </c>
    </row>
    <row r="730" spans="1:9" ht="45" x14ac:dyDescent="0.2">
      <c r="A730" s="10" t="s">
        <v>336</v>
      </c>
      <c r="B730" s="8" t="s">
        <v>402</v>
      </c>
      <c r="C730" s="8" t="s">
        <v>134</v>
      </c>
      <c r="D730" s="8" t="s">
        <v>337</v>
      </c>
      <c r="E730" s="8"/>
      <c r="F730" s="9">
        <f>F731</f>
        <v>800</v>
      </c>
      <c r="G730" s="9">
        <f>G731</f>
        <v>0</v>
      </c>
      <c r="H730" s="9">
        <f t="shared" si="73"/>
        <v>800</v>
      </c>
      <c r="I730" s="9">
        <f t="shared" si="74"/>
        <v>0</v>
      </c>
    </row>
    <row r="731" spans="1:9" ht="35.25" customHeight="1" x14ac:dyDescent="0.2">
      <c r="A731" s="10" t="s">
        <v>338</v>
      </c>
      <c r="B731" s="8" t="s">
        <v>402</v>
      </c>
      <c r="C731" s="8" t="s">
        <v>134</v>
      </c>
      <c r="D731" s="8" t="s">
        <v>339</v>
      </c>
      <c r="E731" s="8"/>
      <c r="F731" s="9">
        <f>F732</f>
        <v>800</v>
      </c>
      <c r="G731" s="9">
        <f>G732</f>
        <v>0</v>
      </c>
      <c r="H731" s="9">
        <f t="shared" si="73"/>
        <v>800</v>
      </c>
      <c r="I731" s="9">
        <f t="shared" si="74"/>
        <v>0</v>
      </c>
    </row>
    <row r="732" spans="1:9" ht="30" x14ac:dyDescent="0.2">
      <c r="A732" s="10" t="s">
        <v>524</v>
      </c>
      <c r="B732" s="8" t="s">
        <v>402</v>
      </c>
      <c r="C732" s="8" t="s">
        <v>134</v>
      </c>
      <c r="D732" s="8" t="s">
        <v>525</v>
      </c>
      <c r="E732" s="8"/>
      <c r="F732" s="9">
        <f>F733+F736</f>
        <v>800</v>
      </c>
      <c r="G732" s="9">
        <f>G733+G736</f>
        <v>0</v>
      </c>
      <c r="H732" s="9">
        <f t="shared" si="73"/>
        <v>800</v>
      </c>
      <c r="I732" s="9">
        <f t="shared" si="74"/>
        <v>0</v>
      </c>
    </row>
    <row r="733" spans="1:9" ht="30" x14ac:dyDescent="0.2">
      <c r="A733" s="10" t="s">
        <v>526</v>
      </c>
      <c r="B733" s="8" t="s">
        <v>402</v>
      </c>
      <c r="C733" s="8" t="s">
        <v>134</v>
      </c>
      <c r="D733" s="8" t="s">
        <v>527</v>
      </c>
      <c r="E733" s="8"/>
      <c r="F733" s="9">
        <f>F734</f>
        <v>240</v>
      </c>
      <c r="G733" s="9">
        <f>G734</f>
        <v>0</v>
      </c>
      <c r="H733" s="9">
        <f t="shared" si="73"/>
        <v>240</v>
      </c>
      <c r="I733" s="9">
        <f t="shared" si="74"/>
        <v>0</v>
      </c>
    </row>
    <row r="734" spans="1:9" ht="30" x14ac:dyDescent="0.2">
      <c r="A734" s="10" t="s">
        <v>107</v>
      </c>
      <c r="B734" s="8" t="s">
        <v>402</v>
      </c>
      <c r="C734" s="8" t="s">
        <v>134</v>
      </c>
      <c r="D734" s="8" t="s">
        <v>527</v>
      </c>
      <c r="E734" s="8" t="s">
        <v>108</v>
      </c>
      <c r="F734" s="9">
        <f>F735</f>
        <v>240</v>
      </c>
      <c r="G734" s="9">
        <f>G735</f>
        <v>0</v>
      </c>
      <c r="H734" s="9">
        <f t="shared" si="73"/>
        <v>240</v>
      </c>
      <c r="I734" s="9">
        <f t="shared" si="74"/>
        <v>0</v>
      </c>
    </row>
    <row r="735" spans="1:9" x14ac:dyDescent="0.2">
      <c r="A735" s="10" t="s">
        <v>109</v>
      </c>
      <c r="B735" s="8" t="s">
        <v>402</v>
      </c>
      <c r="C735" s="8" t="s">
        <v>134</v>
      </c>
      <c r="D735" s="8" t="s">
        <v>527</v>
      </c>
      <c r="E735" s="8" t="s">
        <v>110</v>
      </c>
      <c r="F735" s="9">
        <f>[1]вспомогательная!G807</f>
        <v>240</v>
      </c>
      <c r="G735" s="9">
        <f>[1]вспомогательная!H807</f>
        <v>0</v>
      </c>
      <c r="H735" s="9">
        <f t="shared" si="73"/>
        <v>240</v>
      </c>
      <c r="I735" s="9">
        <f t="shared" si="74"/>
        <v>0</v>
      </c>
    </row>
    <row r="736" spans="1:9" ht="30" x14ac:dyDescent="0.2">
      <c r="A736" s="10" t="s">
        <v>528</v>
      </c>
      <c r="B736" s="8" t="s">
        <v>402</v>
      </c>
      <c r="C736" s="8" t="s">
        <v>134</v>
      </c>
      <c r="D736" s="8" t="s">
        <v>529</v>
      </c>
      <c r="E736" s="8"/>
      <c r="F736" s="9">
        <f>F737</f>
        <v>560</v>
      </c>
      <c r="G736" s="9">
        <f>G737</f>
        <v>0</v>
      </c>
      <c r="H736" s="9">
        <f t="shared" si="73"/>
        <v>560</v>
      </c>
      <c r="I736" s="9">
        <f t="shared" si="74"/>
        <v>0</v>
      </c>
    </row>
    <row r="737" spans="1:9" ht="30" x14ac:dyDescent="0.2">
      <c r="A737" s="10" t="s">
        <v>107</v>
      </c>
      <c r="B737" s="8" t="s">
        <v>402</v>
      </c>
      <c r="C737" s="8" t="s">
        <v>134</v>
      </c>
      <c r="D737" s="8" t="s">
        <v>529</v>
      </c>
      <c r="E737" s="8" t="s">
        <v>108</v>
      </c>
      <c r="F737" s="9">
        <f>F738</f>
        <v>560</v>
      </c>
      <c r="G737" s="9">
        <f>G738</f>
        <v>0</v>
      </c>
      <c r="H737" s="9">
        <f t="shared" si="73"/>
        <v>560</v>
      </c>
      <c r="I737" s="9">
        <f t="shared" si="74"/>
        <v>0</v>
      </c>
    </row>
    <row r="738" spans="1:9" x14ac:dyDescent="0.2">
      <c r="A738" s="10" t="s">
        <v>109</v>
      </c>
      <c r="B738" s="8" t="s">
        <v>402</v>
      </c>
      <c r="C738" s="8" t="s">
        <v>134</v>
      </c>
      <c r="D738" s="8" t="s">
        <v>529</v>
      </c>
      <c r="E738" s="8" t="s">
        <v>110</v>
      </c>
      <c r="F738" s="9">
        <f>[1]вспомогательная!G810</f>
        <v>560</v>
      </c>
      <c r="G738" s="9">
        <f>[1]вспомогательная!H810</f>
        <v>0</v>
      </c>
      <c r="H738" s="9">
        <f t="shared" si="73"/>
        <v>560</v>
      </c>
      <c r="I738" s="9">
        <f t="shared" si="74"/>
        <v>0</v>
      </c>
    </row>
    <row r="739" spans="1:9" x14ac:dyDescent="0.2">
      <c r="A739" s="23" t="s">
        <v>61</v>
      </c>
      <c r="B739" s="17" t="s">
        <v>402</v>
      </c>
      <c r="C739" s="17" t="s">
        <v>134</v>
      </c>
      <c r="D739" s="17" t="s">
        <v>62</v>
      </c>
      <c r="E739" s="17"/>
      <c r="F739" s="18">
        <f>F740</f>
        <v>15791</v>
      </c>
      <c r="G739" s="18">
        <f>G740</f>
        <v>2457.1999999999998</v>
      </c>
      <c r="H739" s="9">
        <f t="shared" si="73"/>
        <v>13333.8</v>
      </c>
      <c r="I739" s="9">
        <f t="shared" si="74"/>
        <v>15.560762459628902</v>
      </c>
    </row>
    <row r="740" spans="1:9" ht="30" x14ac:dyDescent="0.2">
      <c r="A740" s="11" t="s">
        <v>119</v>
      </c>
      <c r="B740" s="17" t="s">
        <v>402</v>
      </c>
      <c r="C740" s="17" t="s">
        <v>134</v>
      </c>
      <c r="D740" s="17" t="s">
        <v>120</v>
      </c>
      <c r="E740" s="17"/>
      <c r="F740" s="18">
        <f>F741+F743</f>
        <v>15791</v>
      </c>
      <c r="G740" s="18">
        <f>G741+G743</f>
        <v>2457.1999999999998</v>
      </c>
      <c r="H740" s="9">
        <f t="shared" si="73"/>
        <v>13333.8</v>
      </c>
      <c r="I740" s="9">
        <f t="shared" si="74"/>
        <v>15.560762459628902</v>
      </c>
    </row>
    <row r="741" spans="1:9" ht="60" x14ac:dyDescent="0.2">
      <c r="A741" s="20" t="s">
        <v>19</v>
      </c>
      <c r="B741" s="17" t="s">
        <v>402</v>
      </c>
      <c r="C741" s="17" t="s">
        <v>134</v>
      </c>
      <c r="D741" s="17" t="s">
        <v>120</v>
      </c>
      <c r="E741" s="17" t="s">
        <v>20</v>
      </c>
      <c r="F741" s="18">
        <f>F742</f>
        <v>15715</v>
      </c>
      <c r="G741" s="18">
        <f>G742</f>
        <v>2457.1999999999998</v>
      </c>
      <c r="H741" s="9">
        <f t="shared" si="73"/>
        <v>13257.8</v>
      </c>
      <c r="I741" s="9">
        <f t="shared" si="74"/>
        <v>15.636016544702514</v>
      </c>
    </row>
    <row r="742" spans="1:9" x14ac:dyDescent="0.2">
      <c r="A742" s="20" t="s">
        <v>77</v>
      </c>
      <c r="B742" s="17" t="s">
        <v>402</v>
      </c>
      <c r="C742" s="17" t="s">
        <v>134</v>
      </c>
      <c r="D742" s="17" t="s">
        <v>120</v>
      </c>
      <c r="E742" s="17" t="s">
        <v>149</v>
      </c>
      <c r="F742" s="18">
        <f>[1]вспомогательная!G513</f>
        <v>15715</v>
      </c>
      <c r="G742" s="18">
        <f>[1]вспомогательная!H513</f>
        <v>2457.1999999999998</v>
      </c>
      <c r="H742" s="9">
        <f t="shared" si="73"/>
        <v>13257.8</v>
      </c>
      <c r="I742" s="9">
        <f t="shared" si="74"/>
        <v>15.636016544702514</v>
      </c>
    </row>
    <row r="743" spans="1:9" ht="30" x14ac:dyDescent="0.2">
      <c r="A743" s="20" t="s">
        <v>27</v>
      </c>
      <c r="B743" s="17" t="s">
        <v>402</v>
      </c>
      <c r="C743" s="17" t="s">
        <v>134</v>
      </c>
      <c r="D743" s="17" t="s">
        <v>120</v>
      </c>
      <c r="E743" s="17" t="s">
        <v>28</v>
      </c>
      <c r="F743" s="18">
        <f>F744</f>
        <v>76</v>
      </c>
      <c r="G743" s="18">
        <f>G744</f>
        <v>0</v>
      </c>
      <c r="H743" s="9">
        <f t="shared" si="73"/>
        <v>76</v>
      </c>
      <c r="I743" s="9">
        <f t="shared" si="74"/>
        <v>0</v>
      </c>
    </row>
    <row r="744" spans="1:9" ht="30" x14ac:dyDescent="0.2">
      <c r="A744" s="20" t="s">
        <v>29</v>
      </c>
      <c r="B744" s="17" t="s">
        <v>402</v>
      </c>
      <c r="C744" s="17" t="s">
        <v>134</v>
      </c>
      <c r="D744" s="17" t="s">
        <v>120</v>
      </c>
      <c r="E744" s="17" t="s">
        <v>30</v>
      </c>
      <c r="F744" s="18">
        <f>[1]вспомогательная!G515</f>
        <v>76</v>
      </c>
      <c r="G744" s="18">
        <f>[1]вспомогательная!H515</f>
        <v>0</v>
      </c>
      <c r="H744" s="9">
        <f t="shared" si="73"/>
        <v>76</v>
      </c>
      <c r="I744" s="9">
        <f t="shared" si="74"/>
        <v>0</v>
      </c>
    </row>
    <row r="745" spans="1:9" ht="15.75" x14ac:dyDescent="0.25">
      <c r="A745" s="4" t="s">
        <v>530</v>
      </c>
      <c r="B745" s="5" t="s">
        <v>531</v>
      </c>
      <c r="C745" s="5"/>
      <c r="D745" s="5"/>
      <c r="E745" s="5"/>
      <c r="F745" s="6">
        <f>F746+F808</f>
        <v>117852.3</v>
      </c>
      <c r="G745" s="6">
        <f>G746+G808</f>
        <v>22642</v>
      </c>
      <c r="H745" s="6">
        <f t="shared" si="73"/>
        <v>95210.3</v>
      </c>
      <c r="I745" s="6">
        <f t="shared" si="74"/>
        <v>19.212183385474869</v>
      </c>
    </row>
    <row r="746" spans="1:9" x14ac:dyDescent="0.2">
      <c r="A746" s="7" t="s">
        <v>532</v>
      </c>
      <c r="B746" s="8" t="s">
        <v>531</v>
      </c>
      <c r="C746" s="8" t="s">
        <v>12</v>
      </c>
      <c r="D746" s="8"/>
      <c r="E746" s="8"/>
      <c r="F746" s="9">
        <f>F747+F778+F797+F803</f>
        <v>100089.3</v>
      </c>
      <c r="G746" s="9">
        <f>G747+G778+G797+G803</f>
        <v>20132.599999999999</v>
      </c>
      <c r="H746" s="9">
        <f t="shared" si="73"/>
        <v>79956.700000000012</v>
      </c>
      <c r="I746" s="9">
        <f t="shared" si="74"/>
        <v>20.114637628597659</v>
      </c>
    </row>
    <row r="747" spans="1:9" ht="30" x14ac:dyDescent="0.2">
      <c r="A747" s="11" t="s">
        <v>533</v>
      </c>
      <c r="B747" s="8" t="s">
        <v>531</v>
      </c>
      <c r="C747" s="8" t="s">
        <v>12</v>
      </c>
      <c r="D747" s="8" t="s">
        <v>534</v>
      </c>
      <c r="E747" s="14"/>
      <c r="F747" s="9">
        <f>F748+F763</f>
        <v>99069</v>
      </c>
      <c r="G747" s="9">
        <f>G748+G763</f>
        <v>19932.599999999999</v>
      </c>
      <c r="H747" s="9">
        <f t="shared" si="73"/>
        <v>79136.399999999994</v>
      </c>
      <c r="I747" s="9">
        <f t="shared" si="74"/>
        <v>20.119916421887773</v>
      </c>
    </row>
    <row r="748" spans="1:9" ht="30" x14ac:dyDescent="0.2">
      <c r="A748" s="11" t="s">
        <v>535</v>
      </c>
      <c r="B748" s="8" t="s">
        <v>531</v>
      </c>
      <c r="C748" s="8" t="s">
        <v>12</v>
      </c>
      <c r="D748" s="8" t="s">
        <v>536</v>
      </c>
      <c r="E748" s="8"/>
      <c r="F748" s="9">
        <f>F749+F753</f>
        <v>73812</v>
      </c>
      <c r="G748" s="9">
        <f>G749+G753</f>
        <v>15634.9</v>
      </c>
      <c r="H748" s="9">
        <f t="shared" si="73"/>
        <v>58177.1</v>
      </c>
      <c r="I748" s="9">
        <f t="shared" si="74"/>
        <v>21.18205711808378</v>
      </c>
    </row>
    <row r="749" spans="1:9" ht="30" x14ac:dyDescent="0.2">
      <c r="A749" s="7" t="s">
        <v>537</v>
      </c>
      <c r="B749" s="8" t="s">
        <v>531</v>
      </c>
      <c r="C749" s="8" t="s">
        <v>12</v>
      </c>
      <c r="D749" s="8" t="s">
        <v>538</v>
      </c>
      <c r="E749" s="8"/>
      <c r="F749" s="9">
        <f t="shared" ref="F749:G751" si="76">F750</f>
        <v>2640</v>
      </c>
      <c r="G749" s="9">
        <f t="shared" si="76"/>
        <v>0</v>
      </c>
      <c r="H749" s="9">
        <f t="shared" si="73"/>
        <v>2640</v>
      </c>
      <c r="I749" s="9">
        <f t="shared" si="74"/>
        <v>0</v>
      </c>
    </row>
    <row r="750" spans="1:9" x14ac:dyDescent="0.2">
      <c r="A750" s="7" t="s">
        <v>539</v>
      </c>
      <c r="B750" s="8" t="s">
        <v>531</v>
      </c>
      <c r="C750" s="8" t="s">
        <v>12</v>
      </c>
      <c r="D750" s="8" t="s">
        <v>540</v>
      </c>
      <c r="E750" s="8"/>
      <c r="F750" s="9">
        <f t="shared" si="76"/>
        <v>2640</v>
      </c>
      <c r="G750" s="9">
        <f t="shared" si="76"/>
        <v>0</v>
      </c>
      <c r="H750" s="9">
        <f t="shared" si="73"/>
        <v>2640</v>
      </c>
      <c r="I750" s="9">
        <f t="shared" si="74"/>
        <v>0</v>
      </c>
    </row>
    <row r="751" spans="1:9" ht="30" x14ac:dyDescent="0.2">
      <c r="A751" s="10" t="s">
        <v>107</v>
      </c>
      <c r="B751" s="8" t="s">
        <v>531</v>
      </c>
      <c r="C751" s="8" t="s">
        <v>12</v>
      </c>
      <c r="D751" s="8" t="s">
        <v>540</v>
      </c>
      <c r="E751" s="8" t="s">
        <v>108</v>
      </c>
      <c r="F751" s="9">
        <f t="shared" si="76"/>
        <v>2640</v>
      </c>
      <c r="G751" s="9">
        <f t="shared" si="76"/>
        <v>0</v>
      </c>
      <c r="H751" s="9">
        <f t="shared" si="73"/>
        <v>2640</v>
      </c>
      <c r="I751" s="9">
        <f t="shared" si="74"/>
        <v>0</v>
      </c>
    </row>
    <row r="752" spans="1:9" x14ac:dyDescent="0.2">
      <c r="A752" s="10" t="s">
        <v>109</v>
      </c>
      <c r="B752" s="8" t="s">
        <v>531</v>
      </c>
      <c r="C752" s="8" t="s">
        <v>12</v>
      </c>
      <c r="D752" s="8" t="s">
        <v>540</v>
      </c>
      <c r="E752" s="8" t="s">
        <v>110</v>
      </c>
      <c r="F752" s="9">
        <f>[1]вспомогательная!G887</f>
        <v>2640</v>
      </c>
      <c r="G752" s="9">
        <f>[1]вспомогательная!H887</f>
        <v>0</v>
      </c>
      <c r="H752" s="9">
        <f t="shared" si="73"/>
        <v>2640</v>
      </c>
      <c r="I752" s="9">
        <f t="shared" si="74"/>
        <v>0</v>
      </c>
    </row>
    <row r="753" spans="1:9" ht="30" x14ac:dyDescent="0.2">
      <c r="A753" s="7" t="s">
        <v>306</v>
      </c>
      <c r="B753" s="8" t="s">
        <v>531</v>
      </c>
      <c r="C753" s="8" t="s">
        <v>12</v>
      </c>
      <c r="D753" s="8" t="s">
        <v>541</v>
      </c>
      <c r="E753" s="8"/>
      <c r="F753" s="9">
        <f>F754+F757+F760</f>
        <v>71172</v>
      </c>
      <c r="G753" s="9">
        <f>G754+G757+G760</f>
        <v>15634.9</v>
      </c>
      <c r="H753" s="9">
        <f t="shared" si="73"/>
        <v>55537.1</v>
      </c>
      <c r="I753" s="9">
        <f t="shared" si="74"/>
        <v>21.967768223458663</v>
      </c>
    </row>
    <row r="754" spans="1:9" x14ac:dyDescent="0.2">
      <c r="A754" s="7" t="s">
        <v>542</v>
      </c>
      <c r="B754" s="8" t="s">
        <v>531</v>
      </c>
      <c r="C754" s="8" t="s">
        <v>12</v>
      </c>
      <c r="D754" s="8" t="s">
        <v>543</v>
      </c>
      <c r="E754" s="8"/>
      <c r="F754" s="9">
        <f>F755</f>
        <v>68300</v>
      </c>
      <c r="G754" s="9">
        <f>G755</f>
        <v>15634.9</v>
      </c>
      <c r="H754" s="9">
        <f t="shared" si="73"/>
        <v>52665.1</v>
      </c>
      <c r="I754" s="9">
        <f t="shared" si="74"/>
        <v>22.891508052708637</v>
      </c>
    </row>
    <row r="755" spans="1:9" ht="30" x14ac:dyDescent="0.2">
      <c r="A755" s="10" t="s">
        <v>107</v>
      </c>
      <c r="B755" s="8" t="s">
        <v>531</v>
      </c>
      <c r="C755" s="8" t="s">
        <v>12</v>
      </c>
      <c r="D755" s="8" t="s">
        <v>543</v>
      </c>
      <c r="E755" s="8" t="s">
        <v>108</v>
      </c>
      <c r="F755" s="9">
        <f>F756</f>
        <v>68300</v>
      </c>
      <c r="G755" s="9">
        <f>G756</f>
        <v>15634.9</v>
      </c>
      <c r="H755" s="9">
        <f t="shared" si="73"/>
        <v>52665.1</v>
      </c>
      <c r="I755" s="9">
        <f t="shared" si="74"/>
        <v>22.891508052708637</v>
      </c>
    </row>
    <row r="756" spans="1:9" x14ac:dyDescent="0.2">
      <c r="A756" s="10" t="s">
        <v>109</v>
      </c>
      <c r="B756" s="8" t="s">
        <v>531</v>
      </c>
      <c r="C756" s="8" t="s">
        <v>12</v>
      </c>
      <c r="D756" s="8" t="s">
        <v>543</v>
      </c>
      <c r="E756" s="8" t="s">
        <v>110</v>
      </c>
      <c r="F756" s="9">
        <f>[1]вспомогательная!G891</f>
        <v>68300</v>
      </c>
      <c r="G756" s="9">
        <f>[1]вспомогательная!H891</f>
        <v>15634.9</v>
      </c>
      <c r="H756" s="9">
        <f t="shared" si="73"/>
        <v>52665.1</v>
      </c>
      <c r="I756" s="9">
        <f t="shared" si="74"/>
        <v>22.891508052708637</v>
      </c>
    </row>
    <row r="757" spans="1:9" ht="30" x14ac:dyDescent="0.2">
      <c r="A757" s="16" t="s">
        <v>544</v>
      </c>
      <c r="B757" s="17" t="s">
        <v>531</v>
      </c>
      <c r="C757" s="17" t="s">
        <v>12</v>
      </c>
      <c r="D757" s="17" t="s">
        <v>545</v>
      </c>
      <c r="E757" s="17"/>
      <c r="F757" s="26">
        <f>F758</f>
        <v>2297</v>
      </c>
      <c r="G757" s="26">
        <f>G758</f>
        <v>0</v>
      </c>
      <c r="H757" s="9">
        <f t="shared" si="73"/>
        <v>2297</v>
      </c>
      <c r="I757" s="9">
        <f t="shared" si="74"/>
        <v>0</v>
      </c>
    </row>
    <row r="758" spans="1:9" ht="30" x14ac:dyDescent="0.2">
      <c r="A758" s="16" t="s">
        <v>107</v>
      </c>
      <c r="B758" s="17" t="s">
        <v>531</v>
      </c>
      <c r="C758" s="17" t="s">
        <v>12</v>
      </c>
      <c r="D758" s="17" t="s">
        <v>545</v>
      </c>
      <c r="E758" s="17" t="s">
        <v>108</v>
      </c>
      <c r="F758" s="26">
        <f>F759</f>
        <v>2297</v>
      </c>
      <c r="G758" s="26">
        <f>G759</f>
        <v>0</v>
      </c>
      <c r="H758" s="9">
        <f t="shared" si="73"/>
        <v>2297</v>
      </c>
      <c r="I758" s="9">
        <f t="shared" si="74"/>
        <v>0</v>
      </c>
    </row>
    <row r="759" spans="1:9" x14ac:dyDescent="0.2">
      <c r="A759" s="16" t="s">
        <v>109</v>
      </c>
      <c r="B759" s="17" t="s">
        <v>531</v>
      </c>
      <c r="C759" s="17" t="s">
        <v>12</v>
      </c>
      <c r="D759" s="17" t="s">
        <v>545</v>
      </c>
      <c r="E759" s="17" t="s">
        <v>110</v>
      </c>
      <c r="F759" s="26">
        <f>[1]вспомогательная!G894</f>
        <v>2297</v>
      </c>
      <c r="G759" s="26">
        <f>[1]вспомогательная!H894</f>
        <v>0</v>
      </c>
      <c r="H759" s="9">
        <f t="shared" si="73"/>
        <v>2297</v>
      </c>
      <c r="I759" s="9">
        <f t="shared" si="74"/>
        <v>0</v>
      </c>
    </row>
    <row r="760" spans="1:9" ht="30" x14ac:dyDescent="0.2">
      <c r="A760" s="16" t="s">
        <v>546</v>
      </c>
      <c r="B760" s="17" t="s">
        <v>531</v>
      </c>
      <c r="C760" s="17" t="s">
        <v>12</v>
      </c>
      <c r="D760" s="17" t="s">
        <v>547</v>
      </c>
      <c r="E760" s="17"/>
      <c r="F760" s="26">
        <f>F761</f>
        <v>575</v>
      </c>
      <c r="G760" s="26">
        <f>G761</f>
        <v>0</v>
      </c>
      <c r="H760" s="9">
        <f t="shared" si="73"/>
        <v>575</v>
      </c>
      <c r="I760" s="9">
        <f t="shared" si="74"/>
        <v>0</v>
      </c>
    </row>
    <row r="761" spans="1:9" ht="30" x14ac:dyDescent="0.2">
      <c r="A761" s="16" t="s">
        <v>107</v>
      </c>
      <c r="B761" s="17" t="s">
        <v>531</v>
      </c>
      <c r="C761" s="17" t="s">
        <v>12</v>
      </c>
      <c r="D761" s="17" t="s">
        <v>547</v>
      </c>
      <c r="E761" s="17" t="s">
        <v>108</v>
      </c>
      <c r="F761" s="26">
        <f>F762</f>
        <v>575</v>
      </c>
      <c r="G761" s="26">
        <f>G762</f>
        <v>0</v>
      </c>
      <c r="H761" s="9">
        <f t="shared" si="73"/>
        <v>575</v>
      </c>
      <c r="I761" s="9">
        <f t="shared" si="74"/>
        <v>0</v>
      </c>
    </row>
    <row r="762" spans="1:9" x14ac:dyDescent="0.2">
      <c r="A762" s="16" t="s">
        <v>109</v>
      </c>
      <c r="B762" s="17" t="s">
        <v>531</v>
      </c>
      <c r="C762" s="17" t="s">
        <v>12</v>
      </c>
      <c r="D762" s="17" t="s">
        <v>547</v>
      </c>
      <c r="E762" s="17" t="s">
        <v>110</v>
      </c>
      <c r="F762" s="26">
        <f>[1]вспомогательная!G897</f>
        <v>575</v>
      </c>
      <c r="G762" s="26">
        <f>[1]вспомогательная!H897</f>
        <v>0</v>
      </c>
      <c r="H762" s="9">
        <f t="shared" si="73"/>
        <v>575</v>
      </c>
      <c r="I762" s="9">
        <f t="shared" si="74"/>
        <v>0</v>
      </c>
    </row>
    <row r="763" spans="1:9" x14ac:dyDescent="0.2">
      <c r="A763" s="11" t="s">
        <v>548</v>
      </c>
      <c r="B763" s="8" t="s">
        <v>531</v>
      </c>
      <c r="C763" s="8" t="s">
        <v>12</v>
      </c>
      <c r="D763" s="8" t="s">
        <v>549</v>
      </c>
      <c r="E763" s="8"/>
      <c r="F763" s="9">
        <f>F768+F764</f>
        <v>25257</v>
      </c>
      <c r="G763" s="9">
        <f>G768+G764</f>
        <v>4297.7</v>
      </c>
      <c r="H763" s="9">
        <f t="shared" si="73"/>
        <v>20959.3</v>
      </c>
      <c r="I763" s="9">
        <f t="shared" si="74"/>
        <v>17.015876786633406</v>
      </c>
    </row>
    <row r="764" spans="1:9" ht="45" x14ac:dyDescent="0.2">
      <c r="A764" s="7" t="s">
        <v>550</v>
      </c>
      <c r="B764" s="8" t="s">
        <v>531</v>
      </c>
      <c r="C764" s="8" t="s">
        <v>12</v>
      </c>
      <c r="D764" s="8" t="s">
        <v>551</v>
      </c>
      <c r="E764" s="8"/>
      <c r="F764" s="9">
        <f t="shared" ref="F764:G766" si="77">F765</f>
        <v>350</v>
      </c>
      <c r="G764" s="9">
        <f t="shared" si="77"/>
        <v>0</v>
      </c>
      <c r="H764" s="9">
        <f t="shared" si="73"/>
        <v>350</v>
      </c>
      <c r="I764" s="9">
        <f t="shared" si="74"/>
        <v>0</v>
      </c>
    </row>
    <row r="765" spans="1:9" x14ac:dyDescent="0.2">
      <c r="A765" s="7" t="s">
        <v>552</v>
      </c>
      <c r="B765" s="8" t="s">
        <v>531</v>
      </c>
      <c r="C765" s="8" t="s">
        <v>12</v>
      </c>
      <c r="D765" s="8" t="s">
        <v>553</v>
      </c>
      <c r="E765" s="8"/>
      <c r="F765" s="9">
        <f t="shared" si="77"/>
        <v>350</v>
      </c>
      <c r="G765" s="9">
        <f t="shared" si="77"/>
        <v>0</v>
      </c>
      <c r="H765" s="9">
        <f t="shared" si="73"/>
        <v>350</v>
      </c>
      <c r="I765" s="9">
        <f t="shared" si="74"/>
        <v>0</v>
      </c>
    </row>
    <row r="766" spans="1:9" ht="30" x14ac:dyDescent="0.2">
      <c r="A766" s="10" t="s">
        <v>107</v>
      </c>
      <c r="B766" s="8" t="s">
        <v>531</v>
      </c>
      <c r="C766" s="8" t="s">
        <v>12</v>
      </c>
      <c r="D766" s="8" t="s">
        <v>553</v>
      </c>
      <c r="E766" s="8" t="s">
        <v>108</v>
      </c>
      <c r="F766" s="9">
        <f t="shared" si="77"/>
        <v>350</v>
      </c>
      <c r="G766" s="9">
        <f t="shared" si="77"/>
        <v>0</v>
      </c>
      <c r="H766" s="9">
        <f t="shared" si="73"/>
        <v>350</v>
      </c>
      <c r="I766" s="9">
        <f t="shared" si="74"/>
        <v>0</v>
      </c>
    </row>
    <row r="767" spans="1:9" x14ac:dyDescent="0.2">
      <c r="A767" s="10" t="s">
        <v>109</v>
      </c>
      <c r="B767" s="8" t="s">
        <v>531</v>
      </c>
      <c r="C767" s="8" t="s">
        <v>12</v>
      </c>
      <c r="D767" s="8" t="s">
        <v>553</v>
      </c>
      <c r="E767" s="8" t="s">
        <v>110</v>
      </c>
      <c r="F767" s="9">
        <f>[1]вспомогательная!G902</f>
        <v>350</v>
      </c>
      <c r="G767" s="9">
        <f>[1]вспомогательная!H902</f>
        <v>0</v>
      </c>
      <c r="H767" s="9">
        <f t="shared" si="73"/>
        <v>350</v>
      </c>
      <c r="I767" s="9">
        <f t="shared" si="74"/>
        <v>0</v>
      </c>
    </row>
    <row r="768" spans="1:9" ht="30" x14ac:dyDescent="0.2">
      <c r="A768" s="7" t="s">
        <v>306</v>
      </c>
      <c r="B768" s="8" t="s">
        <v>531</v>
      </c>
      <c r="C768" s="8" t="s">
        <v>12</v>
      </c>
      <c r="D768" s="8" t="s">
        <v>554</v>
      </c>
      <c r="E768" s="8"/>
      <c r="F768" s="9">
        <f>F769+F772+F775</f>
        <v>24907</v>
      </c>
      <c r="G768" s="9">
        <f>G769+G772+G775</f>
        <v>4297.7</v>
      </c>
      <c r="H768" s="9">
        <f t="shared" si="73"/>
        <v>20609.3</v>
      </c>
      <c r="I768" s="9">
        <f t="shared" si="74"/>
        <v>17.254988557433652</v>
      </c>
    </row>
    <row r="769" spans="1:9" x14ac:dyDescent="0.2">
      <c r="A769" s="7" t="s">
        <v>555</v>
      </c>
      <c r="B769" s="8" t="s">
        <v>531</v>
      </c>
      <c r="C769" s="8" t="s">
        <v>12</v>
      </c>
      <c r="D769" s="8" t="s">
        <v>556</v>
      </c>
      <c r="E769" s="8"/>
      <c r="F769" s="9">
        <f>F770</f>
        <v>24050</v>
      </c>
      <c r="G769" s="9">
        <f>G770</f>
        <v>4297.7</v>
      </c>
      <c r="H769" s="9">
        <f t="shared" si="73"/>
        <v>19752.3</v>
      </c>
      <c r="I769" s="9">
        <f t="shared" si="74"/>
        <v>17.869854469854467</v>
      </c>
    </row>
    <row r="770" spans="1:9" ht="30" x14ac:dyDescent="0.2">
      <c r="A770" s="10" t="s">
        <v>107</v>
      </c>
      <c r="B770" s="8" t="s">
        <v>531</v>
      </c>
      <c r="C770" s="8" t="s">
        <v>12</v>
      </c>
      <c r="D770" s="8" t="s">
        <v>556</v>
      </c>
      <c r="E770" s="8" t="s">
        <v>108</v>
      </c>
      <c r="F770" s="9">
        <f>F771</f>
        <v>24050</v>
      </c>
      <c r="G770" s="9">
        <f>G771</f>
        <v>4297.7</v>
      </c>
      <c r="H770" s="9">
        <f t="shared" si="73"/>
        <v>19752.3</v>
      </c>
      <c r="I770" s="9">
        <f t="shared" si="74"/>
        <v>17.869854469854467</v>
      </c>
    </row>
    <row r="771" spans="1:9" x14ac:dyDescent="0.2">
      <c r="A771" s="10" t="s">
        <v>109</v>
      </c>
      <c r="B771" s="8" t="s">
        <v>531</v>
      </c>
      <c r="C771" s="8" t="s">
        <v>12</v>
      </c>
      <c r="D771" s="8" t="s">
        <v>556</v>
      </c>
      <c r="E771" s="8" t="s">
        <v>110</v>
      </c>
      <c r="F771" s="9">
        <f>[1]вспомогательная!G906</f>
        <v>24050</v>
      </c>
      <c r="G771" s="9">
        <f>[1]вспомогательная!H906</f>
        <v>4297.7</v>
      </c>
      <c r="H771" s="9">
        <f t="shared" si="73"/>
        <v>19752.3</v>
      </c>
      <c r="I771" s="9">
        <f t="shared" si="74"/>
        <v>17.869854469854467</v>
      </c>
    </row>
    <row r="772" spans="1:9" ht="30" x14ac:dyDescent="0.2">
      <c r="A772" s="16" t="s">
        <v>557</v>
      </c>
      <c r="B772" s="17" t="s">
        <v>531</v>
      </c>
      <c r="C772" s="17" t="s">
        <v>12</v>
      </c>
      <c r="D772" s="17" t="s">
        <v>558</v>
      </c>
      <c r="E772" s="17"/>
      <c r="F772" s="26">
        <f>F773</f>
        <v>686</v>
      </c>
      <c r="G772" s="26">
        <f>G773</f>
        <v>0</v>
      </c>
      <c r="H772" s="9">
        <f t="shared" si="73"/>
        <v>686</v>
      </c>
      <c r="I772" s="9">
        <f t="shared" si="74"/>
        <v>0</v>
      </c>
    </row>
    <row r="773" spans="1:9" ht="30" x14ac:dyDescent="0.2">
      <c r="A773" s="16" t="s">
        <v>107</v>
      </c>
      <c r="B773" s="17" t="s">
        <v>531</v>
      </c>
      <c r="C773" s="17" t="s">
        <v>12</v>
      </c>
      <c r="D773" s="17" t="s">
        <v>558</v>
      </c>
      <c r="E773" s="17" t="s">
        <v>108</v>
      </c>
      <c r="F773" s="26">
        <f>F774</f>
        <v>686</v>
      </c>
      <c r="G773" s="26">
        <f>G774</f>
        <v>0</v>
      </c>
      <c r="H773" s="9">
        <f t="shared" si="73"/>
        <v>686</v>
      </c>
      <c r="I773" s="9">
        <f t="shared" si="74"/>
        <v>0</v>
      </c>
    </row>
    <row r="774" spans="1:9" x14ac:dyDescent="0.2">
      <c r="A774" s="16" t="s">
        <v>109</v>
      </c>
      <c r="B774" s="17" t="s">
        <v>531</v>
      </c>
      <c r="C774" s="17" t="s">
        <v>12</v>
      </c>
      <c r="D774" s="17" t="s">
        <v>558</v>
      </c>
      <c r="E774" s="17" t="s">
        <v>110</v>
      </c>
      <c r="F774" s="26">
        <f>[1]вспомогательная!G909</f>
        <v>686</v>
      </c>
      <c r="G774" s="26">
        <f>[1]вспомогательная!H909</f>
        <v>0</v>
      </c>
      <c r="H774" s="9">
        <f t="shared" si="73"/>
        <v>686</v>
      </c>
      <c r="I774" s="9">
        <f t="shared" si="74"/>
        <v>0</v>
      </c>
    </row>
    <row r="775" spans="1:9" ht="30" x14ac:dyDescent="0.2">
      <c r="A775" s="16" t="s">
        <v>546</v>
      </c>
      <c r="B775" s="17" t="s">
        <v>531</v>
      </c>
      <c r="C775" s="17" t="s">
        <v>12</v>
      </c>
      <c r="D775" s="17" t="s">
        <v>559</v>
      </c>
      <c r="E775" s="17"/>
      <c r="F775" s="26">
        <f>F776</f>
        <v>171</v>
      </c>
      <c r="G775" s="26">
        <f>G776</f>
        <v>0</v>
      </c>
      <c r="H775" s="9">
        <f t="shared" ref="H775:H838" si="78">F775-G775</f>
        <v>171</v>
      </c>
      <c r="I775" s="9">
        <f t="shared" ref="I775:I838" si="79">G775/F775*100</f>
        <v>0</v>
      </c>
    </row>
    <row r="776" spans="1:9" ht="30" x14ac:dyDescent="0.2">
      <c r="A776" s="16" t="s">
        <v>107</v>
      </c>
      <c r="B776" s="17" t="s">
        <v>531</v>
      </c>
      <c r="C776" s="17" t="s">
        <v>12</v>
      </c>
      <c r="D776" s="17" t="s">
        <v>559</v>
      </c>
      <c r="E776" s="17" t="s">
        <v>108</v>
      </c>
      <c r="F776" s="26">
        <f>F777</f>
        <v>171</v>
      </c>
      <c r="G776" s="26">
        <f>G777</f>
        <v>0</v>
      </c>
      <c r="H776" s="9">
        <f t="shared" si="78"/>
        <v>171</v>
      </c>
      <c r="I776" s="9">
        <f t="shared" si="79"/>
        <v>0</v>
      </c>
    </row>
    <row r="777" spans="1:9" x14ac:dyDescent="0.2">
      <c r="A777" s="16" t="s">
        <v>109</v>
      </c>
      <c r="B777" s="17" t="s">
        <v>531</v>
      </c>
      <c r="C777" s="17" t="s">
        <v>12</v>
      </c>
      <c r="D777" s="17" t="s">
        <v>559</v>
      </c>
      <c r="E777" s="17" t="s">
        <v>110</v>
      </c>
      <c r="F777" s="26">
        <f>[1]вспомогательная!G912</f>
        <v>171</v>
      </c>
      <c r="G777" s="26">
        <f>[1]вспомогательная!H912</f>
        <v>0</v>
      </c>
      <c r="H777" s="9">
        <f t="shared" si="78"/>
        <v>171</v>
      </c>
      <c r="I777" s="9">
        <f t="shared" si="79"/>
        <v>0</v>
      </c>
    </row>
    <row r="778" spans="1:9" ht="30" x14ac:dyDescent="0.2">
      <c r="A778" s="7" t="s">
        <v>135</v>
      </c>
      <c r="B778" s="8" t="s">
        <v>531</v>
      </c>
      <c r="C778" s="8" t="s">
        <v>12</v>
      </c>
      <c r="D778" s="8" t="s">
        <v>136</v>
      </c>
      <c r="E778" s="8"/>
      <c r="F778" s="9">
        <f>F792+F784+F779</f>
        <v>270.3</v>
      </c>
      <c r="G778" s="9">
        <f>G792+G784+G779</f>
        <v>0</v>
      </c>
      <c r="H778" s="9">
        <f t="shared" si="78"/>
        <v>270.3</v>
      </c>
      <c r="I778" s="9">
        <f t="shared" si="79"/>
        <v>0</v>
      </c>
    </row>
    <row r="779" spans="1:9" ht="45" x14ac:dyDescent="0.2">
      <c r="A779" s="7" t="s">
        <v>168</v>
      </c>
      <c r="B779" s="8" t="s">
        <v>531</v>
      </c>
      <c r="C779" s="8" t="s">
        <v>12</v>
      </c>
      <c r="D779" s="8" t="s">
        <v>169</v>
      </c>
      <c r="E779" s="8"/>
      <c r="F779" s="14">
        <f t="shared" ref="F779:G782" si="80">F780</f>
        <v>166.3</v>
      </c>
      <c r="G779" s="14">
        <f t="shared" si="80"/>
        <v>0</v>
      </c>
      <c r="H779" s="9">
        <f t="shared" si="78"/>
        <v>166.3</v>
      </c>
      <c r="I779" s="9">
        <f t="shared" si="79"/>
        <v>0</v>
      </c>
    </row>
    <row r="780" spans="1:9" ht="45" x14ac:dyDescent="0.2">
      <c r="A780" s="7" t="s">
        <v>170</v>
      </c>
      <c r="B780" s="8" t="s">
        <v>531</v>
      </c>
      <c r="C780" s="8" t="s">
        <v>12</v>
      </c>
      <c r="D780" s="8" t="s">
        <v>171</v>
      </c>
      <c r="E780" s="8"/>
      <c r="F780" s="14">
        <f t="shared" si="80"/>
        <v>166.3</v>
      </c>
      <c r="G780" s="14">
        <f t="shared" si="80"/>
        <v>0</v>
      </c>
      <c r="H780" s="9">
        <f t="shared" si="78"/>
        <v>166.3</v>
      </c>
      <c r="I780" s="9">
        <f t="shared" si="79"/>
        <v>0</v>
      </c>
    </row>
    <row r="781" spans="1:9" ht="60" x14ac:dyDescent="0.2">
      <c r="A781" s="7" t="s">
        <v>172</v>
      </c>
      <c r="B781" s="8" t="s">
        <v>531</v>
      </c>
      <c r="C781" s="8" t="s">
        <v>12</v>
      </c>
      <c r="D781" s="8" t="s">
        <v>173</v>
      </c>
      <c r="E781" s="8"/>
      <c r="F781" s="14">
        <f t="shared" si="80"/>
        <v>166.3</v>
      </c>
      <c r="G781" s="14">
        <f t="shared" si="80"/>
        <v>0</v>
      </c>
      <c r="H781" s="9">
        <f t="shared" si="78"/>
        <v>166.3</v>
      </c>
      <c r="I781" s="9">
        <f t="shared" si="79"/>
        <v>0</v>
      </c>
    </row>
    <row r="782" spans="1:9" ht="30" x14ac:dyDescent="0.2">
      <c r="A782" s="10" t="s">
        <v>107</v>
      </c>
      <c r="B782" s="8" t="s">
        <v>531</v>
      </c>
      <c r="C782" s="8" t="s">
        <v>12</v>
      </c>
      <c r="D782" s="8" t="s">
        <v>173</v>
      </c>
      <c r="E782" s="8" t="s">
        <v>108</v>
      </c>
      <c r="F782" s="14">
        <f t="shared" si="80"/>
        <v>166.3</v>
      </c>
      <c r="G782" s="14">
        <f t="shared" si="80"/>
        <v>0</v>
      </c>
      <c r="H782" s="9">
        <f t="shared" si="78"/>
        <v>166.3</v>
      </c>
      <c r="I782" s="9">
        <f t="shared" si="79"/>
        <v>0</v>
      </c>
    </row>
    <row r="783" spans="1:9" x14ac:dyDescent="0.2">
      <c r="A783" s="10" t="s">
        <v>109</v>
      </c>
      <c r="B783" s="8" t="s">
        <v>531</v>
      </c>
      <c r="C783" s="8" t="s">
        <v>12</v>
      </c>
      <c r="D783" s="8" t="s">
        <v>173</v>
      </c>
      <c r="E783" s="8" t="s">
        <v>110</v>
      </c>
      <c r="F783" s="14">
        <f>[1]вспомогательная!G918</f>
        <v>166.3</v>
      </c>
      <c r="G783" s="14">
        <f>[1]вспомогательная!H918</f>
        <v>0</v>
      </c>
      <c r="H783" s="9">
        <f t="shared" si="78"/>
        <v>166.3</v>
      </c>
      <c r="I783" s="9">
        <f t="shared" si="79"/>
        <v>0</v>
      </c>
    </row>
    <row r="784" spans="1:9" ht="30" x14ac:dyDescent="0.2">
      <c r="A784" s="7" t="s">
        <v>196</v>
      </c>
      <c r="B784" s="8" t="s">
        <v>531</v>
      </c>
      <c r="C784" s="8" t="s">
        <v>12</v>
      </c>
      <c r="D784" s="8" t="s">
        <v>197</v>
      </c>
      <c r="E784" s="8"/>
      <c r="F784" s="9">
        <f>F785</f>
        <v>89</v>
      </c>
      <c r="G784" s="9">
        <f>G785</f>
        <v>0</v>
      </c>
      <c r="H784" s="9">
        <f t="shared" si="78"/>
        <v>89</v>
      </c>
      <c r="I784" s="9">
        <f t="shared" si="79"/>
        <v>0</v>
      </c>
    </row>
    <row r="785" spans="1:9" ht="30" x14ac:dyDescent="0.2">
      <c r="A785" s="7" t="s">
        <v>198</v>
      </c>
      <c r="B785" s="8" t="s">
        <v>531</v>
      </c>
      <c r="C785" s="8" t="s">
        <v>12</v>
      </c>
      <c r="D785" s="8" t="s">
        <v>199</v>
      </c>
      <c r="E785" s="8"/>
      <c r="F785" s="9">
        <f>F786+F789</f>
        <v>89</v>
      </c>
      <c r="G785" s="9">
        <f>G786+G789</f>
        <v>0</v>
      </c>
      <c r="H785" s="9">
        <f t="shared" si="78"/>
        <v>89</v>
      </c>
      <c r="I785" s="9">
        <f t="shared" si="79"/>
        <v>0</v>
      </c>
    </row>
    <row r="786" spans="1:9" ht="30" x14ac:dyDescent="0.2">
      <c r="A786" s="11" t="s">
        <v>200</v>
      </c>
      <c r="B786" s="8" t="s">
        <v>531</v>
      </c>
      <c r="C786" s="8" t="s">
        <v>12</v>
      </c>
      <c r="D786" s="8" t="s">
        <v>201</v>
      </c>
      <c r="E786" s="8"/>
      <c r="F786" s="9">
        <f>F787</f>
        <v>76</v>
      </c>
      <c r="G786" s="9">
        <f>G787</f>
        <v>0</v>
      </c>
      <c r="H786" s="9">
        <f t="shared" si="78"/>
        <v>76</v>
      </c>
      <c r="I786" s="9">
        <f t="shared" si="79"/>
        <v>0</v>
      </c>
    </row>
    <row r="787" spans="1:9" ht="30" x14ac:dyDescent="0.2">
      <c r="A787" s="10" t="s">
        <v>107</v>
      </c>
      <c r="B787" s="8" t="s">
        <v>531</v>
      </c>
      <c r="C787" s="8" t="s">
        <v>12</v>
      </c>
      <c r="D787" s="8" t="s">
        <v>201</v>
      </c>
      <c r="E787" s="8" t="s">
        <v>108</v>
      </c>
      <c r="F787" s="9">
        <f>F788</f>
        <v>76</v>
      </c>
      <c r="G787" s="9">
        <f>G788</f>
        <v>0</v>
      </c>
      <c r="H787" s="9">
        <f t="shared" si="78"/>
        <v>76</v>
      </c>
      <c r="I787" s="9">
        <f t="shared" si="79"/>
        <v>0</v>
      </c>
    </row>
    <row r="788" spans="1:9" x14ac:dyDescent="0.2">
      <c r="A788" s="10" t="s">
        <v>109</v>
      </c>
      <c r="B788" s="8" t="s">
        <v>531</v>
      </c>
      <c r="C788" s="8" t="s">
        <v>12</v>
      </c>
      <c r="D788" s="8" t="s">
        <v>201</v>
      </c>
      <c r="E788" s="8" t="s">
        <v>110</v>
      </c>
      <c r="F788" s="9">
        <f>[1]вспомогательная!G923</f>
        <v>76</v>
      </c>
      <c r="G788" s="9">
        <f>[1]вспомогательная!H923</f>
        <v>0</v>
      </c>
      <c r="H788" s="9">
        <f t="shared" si="78"/>
        <v>76</v>
      </c>
      <c r="I788" s="9">
        <f t="shared" si="79"/>
        <v>0</v>
      </c>
    </row>
    <row r="789" spans="1:9" ht="30" x14ac:dyDescent="0.2">
      <c r="A789" s="11" t="s">
        <v>202</v>
      </c>
      <c r="B789" s="8" t="s">
        <v>531</v>
      </c>
      <c r="C789" s="8" t="s">
        <v>12</v>
      </c>
      <c r="D789" s="8" t="s">
        <v>203</v>
      </c>
      <c r="E789" s="8"/>
      <c r="F789" s="9">
        <f>F790</f>
        <v>13</v>
      </c>
      <c r="G789" s="9">
        <f>G790</f>
        <v>0</v>
      </c>
      <c r="H789" s="9">
        <f t="shared" si="78"/>
        <v>13</v>
      </c>
      <c r="I789" s="9">
        <f t="shared" si="79"/>
        <v>0</v>
      </c>
    </row>
    <row r="790" spans="1:9" ht="30" x14ac:dyDescent="0.2">
      <c r="A790" s="10" t="s">
        <v>107</v>
      </c>
      <c r="B790" s="8" t="s">
        <v>531</v>
      </c>
      <c r="C790" s="8" t="s">
        <v>12</v>
      </c>
      <c r="D790" s="8" t="s">
        <v>203</v>
      </c>
      <c r="E790" s="8" t="s">
        <v>108</v>
      </c>
      <c r="F790" s="9">
        <f>F791</f>
        <v>13</v>
      </c>
      <c r="G790" s="9">
        <f>G791</f>
        <v>0</v>
      </c>
      <c r="H790" s="9">
        <f t="shared" si="78"/>
        <v>13</v>
      </c>
      <c r="I790" s="9">
        <f t="shared" si="79"/>
        <v>0</v>
      </c>
    </row>
    <row r="791" spans="1:9" x14ac:dyDescent="0.2">
      <c r="A791" s="10" t="s">
        <v>109</v>
      </c>
      <c r="B791" s="8" t="s">
        <v>531</v>
      </c>
      <c r="C791" s="8" t="s">
        <v>12</v>
      </c>
      <c r="D791" s="8" t="s">
        <v>203</v>
      </c>
      <c r="E791" s="8" t="s">
        <v>110</v>
      </c>
      <c r="F791" s="9">
        <f>[1]вспомогательная!G926</f>
        <v>13</v>
      </c>
      <c r="G791" s="9">
        <f>[1]вспомогательная!H926</f>
        <v>0</v>
      </c>
      <c r="H791" s="9">
        <f t="shared" si="78"/>
        <v>13</v>
      </c>
      <c r="I791" s="9">
        <f t="shared" si="79"/>
        <v>0</v>
      </c>
    </row>
    <row r="792" spans="1:9" ht="30.75" customHeight="1" x14ac:dyDescent="0.2">
      <c r="A792" s="7" t="s">
        <v>156</v>
      </c>
      <c r="B792" s="8" t="s">
        <v>531</v>
      </c>
      <c r="C792" s="8" t="s">
        <v>12</v>
      </c>
      <c r="D792" s="8" t="s">
        <v>157</v>
      </c>
      <c r="E792" s="8"/>
      <c r="F792" s="14">
        <f t="shared" ref="F792:G795" si="81">F793</f>
        <v>15</v>
      </c>
      <c r="G792" s="14">
        <f t="shared" si="81"/>
        <v>0</v>
      </c>
      <c r="H792" s="9">
        <f t="shared" si="78"/>
        <v>15</v>
      </c>
      <c r="I792" s="9">
        <f t="shared" si="79"/>
        <v>0</v>
      </c>
    </row>
    <row r="793" spans="1:9" ht="20.25" customHeight="1" x14ac:dyDescent="0.2">
      <c r="A793" s="7" t="s">
        <v>158</v>
      </c>
      <c r="B793" s="8" t="s">
        <v>531</v>
      </c>
      <c r="C793" s="8" t="s">
        <v>12</v>
      </c>
      <c r="D793" s="8" t="s">
        <v>159</v>
      </c>
      <c r="E793" s="8"/>
      <c r="F793" s="14">
        <f t="shared" si="81"/>
        <v>15</v>
      </c>
      <c r="G793" s="14">
        <f t="shared" si="81"/>
        <v>0</v>
      </c>
      <c r="H793" s="9">
        <f t="shared" si="78"/>
        <v>15</v>
      </c>
      <c r="I793" s="9">
        <f t="shared" si="79"/>
        <v>0</v>
      </c>
    </row>
    <row r="794" spans="1:9" ht="45" x14ac:dyDescent="0.2">
      <c r="A794" s="11" t="s">
        <v>160</v>
      </c>
      <c r="B794" s="8" t="s">
        <v>531</v>
      </c>
      <c r="C794" s="8" t="s">
        <v>12</v>
      </c>
      <c r="D794" s="8" t="s">
        <v>161</v>
      </c>
      <c r="E794" s="8"/>
      <c r="F794" s="14">
        <f t="shared" si="81"/>
        <v>15</v>
      </c>
      <c r="G794" s="14">
        <f t="shared" si="81"/>
        <v>0</v>
      </c>
      <c r="H794" s="9">
        <f t="shared" si="78"/>
        <v>15</v>
      </c>
      <c r="I794" s="9">
        <f t="shared" si="79"/>
        <v>0</v>
      </c>
    </row>
    <row r="795" spans="1:9" ht="30" x14ac:dyDescent="0.2">
      <c r="A795" s="10" t="s">
        <v>107</v>
      </c>
      <c r="B795" s="8" t="s">
        <v>531</v>
      </c>
      <c r="C795" s="8" t="s">
        <v>12</v>
      </c>
      <c r="D795" s="8" t="s">
        <v>161</v>
      </c>
      <c r="E795" s="8" t="s">
        <v>108</v>
      </c>
      <c r="F795" s="14">
        <f t="shared" si="81"/>
        <v>15</v>
      </c>
      <c r="G795" s="14">
        <f t="shared" si="81"/>
        <v>0</v>
      </c>
      <c r="H795" s="9">
        <f t="shared" si="78"/>
        <v>15</v>
      </c>
      <c r="I795" s="9">
        <f t="shared" si="79"/>
        <v>0</v>
      </c>
    </row>
    <row r="796" spans="1:9" x14ac:dyDescent="0.2">
      <c r="A796" s="10" t="s">
        <v>109</v>
      </c>
      <c r="B796" s="8" t="s">
        <v>531</v>
      </c>
      <c r="C796" s="8" t="s">
        <v>12</v>
      </c>
      <c r="D796" s="8" t="s">
        <v>161</v>
      </c>
      <c r="E796" s="8" t="s">
        <v>110</v>
      </c>
      <c r="F796" s="14">
        <f>[1]вспомогательная!G931</f>
        <v>15</v>
      </c>
      <c r="G796" s="14">
        <f>[1]вспомогательная!H931</f>
        <v>0</v>
      </c>
      <c r="H796" s="9">
        <f t="shared" si="78"/>
        <v>15</v>
      </c>
      <c r="I796" s="9">
        <f t="shared" si="79"/>
        <v>0</v>
      </c>
    </row>
    <row r="797" spans="1:9" ht="30" x14ac:dyDescent="0.2">
      <c r="A797" s="11" t="s">
        <v>418</v>
      </c>
      <c r="B797" s="8" t="s">
        <v>531</v>
      </c>
      <c r="C797" s="8" t="s">
        <v>12</v>
      </c>
      <c r="D797" s="8" t="s">
        <v>419</v>
      </c>
      <c r="E797" s="8"/>
      <c r="F797" s="9">
        <f t="shared" ref="F797:G801" si="82">F798</f>
        <v>550</v>
      </c>
      <c r="G797" s="9">
        <f t="shared" si="82"/>
        <v>0</v>
      </c>
      <c r="H797" s="9">
        <f t="shared" si="78"/>
        <v>550</v>
      </c>
      <c r="I797" s="9">
        <f t="shared" si="79"/>
        <v>0</v>
      </c>
    </row>
    <row r="798" spans="1:9" x14ac:dyDescent="0.2">
      <c r="A798" s="7" t="s">
        <v>420</v>
      </c>
      <c r="B798" s="8" t="s">
        <v>531</v>
      </c>
      <c r="C798" s="8" t="s">
        <v>12</v>
      </c>
      <c r="D798" s="27" t="s">
        <v>421</v>
      </c>
      <c r="E798" s="8"/>
      <c r="F798" s="9">
        <f t="shared" si="82"/>
        <v>550</v>
      </c>
      <c r="G798" s="9">
        <f t="shared" si="82"/>
        <v>0</v>
      </c>
      <c r="H798" s="9">
        <f t="shared" si="78"/>
        <v>550</v>
      </c>
      <c r="I798" s="9">
        <f t="shared" si="79"/>
        <v>0</v>
      </c>
    </row>
    <row r="799" spans="1:9" ht="30" x14ac:dyDescent="0.2">
      <c r="A799" s="13" t="s">
        <v>422</v>
      </c>
      <c r="B799" s="8" t="s">
        <v>531</v>
      </c>
      <c r="C799" s="8" t="s">
        <v>12</v>
      </c>
      <c r="D799" s="8" t="s">
        <v>423</v>
      </c>
      <c r="E799" s="8"/>
      <c r="F799" s="9">
        <f t="shared" si="82"/>
        <v>550</v>
      </c>
      <c r="G799" s="9">
        <f t="shared" si="82"/>
        <v>0</v>
      </c>
      <c r="H799" s="9">
        <f t="shared" si="78"/>
        <v>550</v>
      </c>
      <c r="I799" s="9">
        <f t="shared" si="79"/>
        <v>0</v>
      </c>
    </row>
    <row r="800" spans="1:9" x14ac:dyDescent="0.2">
      <c r="A800" s="10" t="s">
        <v>560</v>
      </c>
      <c r="B800" s="8" t="s">
        <v>531</v>
      </c>
      <c r="C800" s="8" t="s">
        <v>12</v>
      </c>
      <c r="D800" s="8" t="s">
        <v>561</v>
      </c>
      <c r="E800" s="8"/>
      <c r="F800" s="9">
        <f t="shared" si="82"/>
        <v>550</v>
      </c>
      <c r="G800" s="9">
        <f t="shared" si="82"/>
        <v>0</v>
      </c>
      <c r="H800" s="9">
        <f t="shared" si="78"/>
        <v>550</v>
      </c>
      <c r="I800" s="9">
        <f t="shared" si="79"/>
        <v>0</v>
      </c>
    </row>
    <row r="801" spans="1:9" ht="30" x14ac:dyDescent="0.2">
      <c r="A801" s="10" t="s">
        <v>107</v>
      </c>
      <c r="B801" s="8" t="s">
        <v>531</v>
      </c>
      <c r="C801" s="8" t="s">
        <v>12</v>
      </c>
      <c r="D801" s="8" t="s">
        <v>561</v>
      </c>
      <c r="E801" s="8" t="s">
        <v>108</v>
      </c>
      <c r="F801" s="9">
        <f t="shared" si="82"/>
        <v>550</v>
      </c>
      <c r="G801" s="9">
        <f t="shared" si="82"/>
        <v>0</v>
      </c>
      <c r="H801" s="9">
        <f t="shared" si="78"/>
        <v>550</v>
      </c>
      <c r="I801" s="9">
        <f t="shared" si="79"/>
        <v>0</v>
      </c>
    </row>
    <row r="802" spans="1:9" x14ac:dyDescent="0.2">
      <c r="A802" s="10" t="s">
        <v>109</v>
      </c>
      <c r="B802" s="8" t="s">
        <v>531</v>
      </c>
      <c r="C802" s="8" t="s">
        <v>12</v>
      </c>
      <c r="D802" s="8" t="s">
        <v>561</v>
      </c>
      <c r="E802" s="8" t="s">
        <v>110</v>
      </c>
      <c r="F802" s="9">
        <f>[1]вспомогательная!G937</f>
        <v>550</v>
      </c>
      <c r="G802" s="9">
        <f>[1]вспомогательная!H937</f>
        <v>0</v>
      </c>
      <c r="H802" s="9">
        <f t="shared" si="78"/>
        <v>550</v>
      </c>
      <c r="I802" s="9">
        <f t="shared" si="79"/>
        <v>0</v>
      </c>
    </row>
    <row r="803" spans="1:9" x14ac:dyDescent="0.2">
      <c r="A803" s="10" t="s">
        <v>61</v>
      </c>
      <c r="B803" s="8" t="s">
        <v>531</v>
      </c>
      <c r="C803" s="8" t="s">
        <v>12</v>
      </c>
      <c r="D803" s="8" t="s">
        <v>62</v>
      </c>
      <c r="E803" s="8"/>
      <c r="F803" s="9">
        <f t="shared" ref="F803:G806" si="83">F804</f>
        <v>200</v>
      </c>
      <c r="G803" s="9">
        <f t="shared" si="83"/>
        <v>200</v>
      </c>
      <c r="H803" s="9">
        <f t="shared" si="78"/>
        <v>0</v>
      </c>
      <c r="I803" s="9">
        <f t="shared" si="79"/>
        <v>100</v>
      </c>
    </row>
    <row r="804" spans="1:9" x14ac:dyDescent="0.2">
      <c r="A804" s="11" t="s">
        <v>121</v>
      </c>
      <c r="B804" s="8" t="s">
        <v>531</v>
      </c>
      <c r="C804" s="8" t="s">
        <v>12</v>
      </c>
      <c r="D804" s="17" t="s">
        <v>122</v>
      </c>
      <c r="E804" s="17"/>
      <c r="F804" s="9">
        <f t="shared" si="83"/>
        <v>200</v>
      </c>
      <c r="G804" s="9">
        <f t="shared" si="83"/>
        <v>200</v>
      </c>
      <c r="H804" s="9">
        <f t="shared" si="78"/>
        <v>0</v>
      </c>
      <c r="I804" s="9">
        <f t="shared" si="79"/>
        <v>100</v>
      </c>
    </row>
    <row r="805" spans="1:9" ht="45" x14ac:dyDescent="0.2">
      <c r="A805" s="11" t="s">
        <v>562</v>
      </c>
      <c r="B805" s="8" t="s">
        <v>531</v>
      </c>
      <c r="C805" s="8" t="s">
        <v>12</v>
      </c>
      <c r="D805" s="17" t="s">
        <v>563</v>
      </c>
      <c r="E805" s="17"/>
      <c r="F805" s="9">
        <f t="shared" si="83"/>
        <v>200</v>
      </c>
      <c r="G805" s="9">
        <f t="shared" si="83"/>
        <v>200</v>
      </c>
      <c r="H805" s="9">
        <f t="shared" si="78"/>
        <v>0</v>
      </c>
      <c r="I805" s="9">
        <f t="shared" si="79"/>
        <v>100</v>
      </c>
    </row>
    <row r="806" spans="1:9" ht="30" x14ac:dyDescent="0.2">
      <c r="A806" s="10" t="s">
        <v>107</v>
      </c>
      <c r="B806" s="8" t="s">
        <v>531</v>
      </c>
      <c r="C806" s="8" t="s">
        <v>12</v>
      </c>
      <c r="D806" s="17" t="s">
        <v>563</v>
      </c>
      <c r="E806" s="17" t="s">
        <v>108</v>
      </c>
      <c r="F806" s="9">
        <f t="shared" si="83"/>
        <v>200</v>
      </c>
      <c r="G806" s="9">
        <f t="shared" si="83"/>
        <v>200</v>
      </c>
      <c r="H806" s="9">
        <f t="shared" si="78"/>
        <v>0</v>
      </c>
      <c r="I806" s="9">
        <f t="shared" si="79"/>
        <v>100</v>
      </c>
    </row>
    <row r="807" spans="1:9" x14ac:dyDescent="0.2">
      <c r="A807" s="10" t="s">
        <v>109</v>
      </c>
      <c r="B807" s="8" t="s">
        <v>531</v>
      </c>
      <c r="C807" s="8" t="s">
        <v>12</v>
      </c>
      <c r="D807" s="17" t="s">
        <v>563</v>
      </c>
      <c r="E807" s="17" t="s">
        <v>110</v>
      </c>
      <c r="F807" s="9">
        <f>[1]вспомогательная!G942</f>
        <v>200</v>
      </c>
      <c r="G807" s="9">
        <f>[1]вспомогательная!H942</f>
        <v>200</v>
      </c>
      <c r="H807" s="9">
        <f t="shared" si="78"/>
        <v>0</v>
      </c>
      <c r="I807" s="9">
        <f t="shared" si="79"/>
        <v>100</v>
      </c>
    </row>
    <row r="808" spans="1:9" x14ac:dyDescent="0.2">
      <c r="A808" s="7" t="s">
        <v>564</v>
      </c>
      <c r="B808" s="8" t="s">
        <v>531</v>
      </c>
      <c r="C808" s="8" t="s">
        <v>38</v>
      </c>
      <c r="D808" s="8"/>
      <c r="E808" s="8"/>
      <c r="F808" s="9">
        <f>F809+F819+F828</f>
        <v>17763</v>
      </c>
      <c r="G808" s="9">
        <f>G809+G819+G828</f>
        <v>2509.4</v>
      </c>
      <c r="H808" s="9">
        <f t="shared" si="78"/>
        <v>15253.6</v>
      </c>
      <c r="I808" s="9">
        <f t="shared" si="79"/>
        <v>14.127118166976299</v>
      </c>
    </row>
    <row r="809" spans="1:9" ht="30" x14ac:dyDescent="0.2">
      <c r="A809" s="11" t="s">
        <v>533</v>
      </c>
      <c r="B809" s="8" t="s">
        <v>531</v>
      </c>
      <c r="C809" s="8" t="s">
        <v>38</v>
      </c>
      <c r="D809" s="8" t="s">
        <v>534</v>
      </c>
      <c r="E809" s="14"/>
      <c r="F809" s="9">
        <f t="shared" ref="F809:G811" si="84">F810</f>
        <v>9500</v>
      </c>
      <c r="G809" s="9">
        <f t="shared" si="84"/>
        <v>1571.5</v>
      </c>
      <c r="H809" s="9">
        <f t="shared" si="78"/>
        <v>7928.5</v>
      </c>
      <c r="I809" s="9">
        <f t="shared" si="79"/>
        <v>16.542105263157893</v>
      </c>
    </row>
    <row r="810" spans="1:9" ht="30" x14ac:dyDescent="0.2">
      <c r="A810" s="11" t="s">
        <v>517</v>
      </c>
      <c r="B810" s="8" t="s">
        <v>531</v>
      </c>
      <c r="C810" s="8" t="s">
        <v>38</v>
      </c>
      <c r="D810" s="8" t="s">
        <v>565</v>
      </c>
      <c r="E810" s="8"/>
      <c r="F810" s="9">
        <f t="shared" si="84"/>
        <v>9500</v>
      </c>
      <c r="G810" s="9">
        <f t="shared" si="84"/>
        <v>1571.5</v>
      </c>
      <c r="H810" s="9">
        <f t="shared" si="78"/>
        <v>7928.5</v>
      </c>
      <c r="I810" s="9">
        <f t="shared" si="79"/>
        <v>16.542105263157893</v>
      </c>
    </row>
    <row r="811" spans="1:9" ht="30" x14ac:dyDescent="0.2">
      <c r="A811" s="7" t="s">
        <v>43</v>
      </c>
      <c r="B811" s="8" t="s">
        <v>531</v>
      </c>
      <c r="C811" s="8" t="s">
        <v>38</v>
      </c>
      <c r="D811" s="8" t="s">
        <v>566</v>
      </c>
      <c r="E811" s="8"/>
      <c r="F811" s="9">
        <f t="shared" si="84"/>
        <v>9500</v>
      </c>
      <c r="G811" s="9">
        <f t="shared" si="84"/>
        <v>1571.5</v>
      </c>
      <c r="H811" s="9">
        <f t="shared" si="78"/>
        <v>7928.5</v>
      </c>
      <c r="I811" s="9">
        <f t="shared" si="79"/>
        <v>16.542105263157893</v>
      </c>
    </row>
    <row r="812" spans="1:9" x14ac:dyDescent="0.2">
      <c r="A812" s="7" t="s">
        <v>520</v>
      </c>
      <c r="B812" s="8" t="s">
        <v>531</v>
      </c>
      <c r="C812" s="8" t="s">
        <v>38</v>
      </c>
      <c r="D812" s="8" t="s">
        <v>567</v>
      </c>
      <c r="E812" s="8"/>
      <c r="F812" s="9">
        <f>F813+F815+F817</f>
        <v>9500</v>
      </c>
      <c r="G812" s="9">
        <f>G813+G815+G817</f>
        <v>1571.5</v>
      </c>
      <c r="H812" s="9">
        <f t="shared" si="78"/>
        <v>7928.5</v>
      </c>
      <c r="I812" s="9">
        <f t="shared" si="79"/>
        <v>16.542105263157893</v>
      </c>
    </row>
    <row r="813" spans="1:9" ht="60" x14ac:dyDescent="0.2">
      <c r="A813" s="10" t="s">
        <v>19</v>
      </c>
      <c r="B813" s="8" t="s">
        <v>531</v>
      </c>
      <c r="C813" s="8" t="s">
        <v>38</v>
      </c>
      <c r="D813" s="8" t="s">
        <v>567</v>
      </c>
      <c r="E813" s="8" t="s">
        <v>20</v>
      </c>
      <c r="F813" s="9">
        <f>F814</f>
        <v>7691</v>
      </c>
      <c r="G813" s="9">
        <f>G814</f>
        <v>1478.5</v>
      </c>
      <c r="H813" s="9">
        <f t="shared" si="78"/>
        <v>6212.5</v>
      </c>
      <c r="I813" s="9">
        <f t="shared" si="79"/>
        <v>19.223768040566895</v>
      </c>
    </row>
    <row r="814" spans="1:9" ht="30" x14ac:dyDescent="0.2">
      <c r="A814" s="10" t="s">
        <v>21</v>
      </c>
      <c r="B814" s="8" t="s">
        <v>531</v>
      </c>
      <c r="C814" s="8" t="s">
        <v>38</v>
      </c>
      <c r="D814" s="8" t="s">
        <v>567</v>
      </c>
      <c r="E814" s="8" t="s">
        <v>22</v>
      </c>
      <c r="F814" s="9">
        <f>[1]вспомогательная!G949</f>
        <v>7691</v>
      </c>
      <c r="G814" s="9">
        <f>[1]вспомогательная!H949</f>
        <v>1478.5</v>
      </c>
      <c r="H814" s="9">
        <f t="shared" si="78"/>
        <v>6212.5</v>
      </c>
      <c r="I814" s="9">
        <f t="shared" si="79"/>
        <v>19.223768040566895</v>
      </c>
    </row>
    <row r="815" spans="1:9" ht="30" x14ac:dyDescent="0.2">
      <c r="A815" s="10" t="s">
        <v>27</v>
      </c>
      <c r="B815" s="8" t="s">
        <v>531</v>
      </c>
      <c r="C815" s="8" t="s">
        <v>38</v>
      </c>
      <c r="D815" s="8" t="s">
        <v>567</v>
      </c>
      <c r="E815" s="8" t="s">
        <v>28</v>
      </c>
      <c r="F815" s="9">
        <f>F816</f>
        <v>1799</v>
      </c>
      <c r="G815" s="9">
        <f>G816</f>
        <v>93</v>
      </c>
      <c r="H815" s="9">
        <f t="shared" si="78"/>
        <v>1706</v>
      </c>
      <c r="I815" s="9">
        <f t="shared" si="79"/>
        <v>5.1695386325736514</v>
      </c>
    </row>
    <row r="816" spans="1:9" ht="30" x14ac:dyDescent="0.2">
      <c r="A816" s="10" t="s">
        <v>29</v>
      </c>
      <c r="B816" s="8" t="s">
        <v>531</v>
      </c>
      <c r="C816" s="8" t="s">
        <v>38</v>
      </c>
      <c r="D816" s="8" t="s">
        <v>567</v>
      </c>
      <c r="E816" s="8" t="s">
        <v>30</v>
      </c>
      <c r="F816" s="9">
        <f>[1]вспомогательная!G951</f>
        <v>1799</v>
      </c>
      <c r="G816" s="9">
        <f>[1]вспомогательная!H951</f>
        <v>93</v>
      </c>
      <c r="H816" s="9">
        <f t="shared" si="78"/>
        <v>1706</v>
      </c>
      <c r="I816" s="9">
        <f t="shared" si="79"/>
        <v>5.1695386325736514</v>
      </c>
    </row>
    <row r="817" spans="1:9" x14ac:dyDescent="0.2">
      <c r="A817" s="10" t="s">
        <v>31</v>
      </c>
      <c r="B817" s="8" t="s">
        <v>531</v>
      </c>
      <c r="C817" s="8" t="s">
        <v>38</v>
      </c>
      <c r="D817" s="8" t="s">
        <v>567</v>
      </c>
      <c r="E817" s="8" t="s">
        <v>32</v>
      </c>
      <c r="F817" s="9">
        <f>F818</f>
        <v>10</v>
      </c>
      <c r="G817" s="9">
        <f>G818</f>
        <v>0</v>
      </c>
      <c r="H817" s="9">
        <f t="shared" si="78"/>
        <v>10</v>
      </c>
      <c r="I817" s="9">
        <f t="shared" si="79"/>
        <v>0</v>
      </c>
    </row>
    <row r="818" spans="1:9" x14ac:dyDescent="0.2">
      <c r="A818" s="11" t="s">
        <v>33</v>
      </c>
      <c r="B818" s="8" t="s">
        <v>531</v>
      </c>
      <c r="C818" s="8" t="s">
        <v>38</v>
      </c>
      <c r="D818" s="8" t="s">
        <v>567</v>
      </c>
      <c r="E818" s="8" t="s">
        <v>34</v>
      </c>
      <c r="F818" s="9">
        <f>[1]вспомогательная!G953</f>
        <v>10</v>
      </c>
      <c r="G818" s="9">
        <f>[1]вспомогательная!H953</f>
        <v>0</v>
      </c>
      <c r="H818" s="9">
        <f t="shared" si="78"/>
        <v>10</v>
      </c>
      <c r="I818" s="9">
        <f t="shared" si="79"/>
        <v>0</v>
      </c>
    </row>
    <row r="819" spans="1:9" ht="45" x14ac:dyDescent="0.2">
      <c r="A819" s="10" t="s">
        <v>336</v>
      </c>
      <c r="B819" s="8" t="s">
        <v>531</v>
      </c>
      <c r="C819" s="8" t="s">
        <v>38</v>
      </c>
      <c r="D819" s="8" t="s">
        <v>337</v>
      </c>
      <c r="E819" s="8"/>
      <c r="F819" s="9">
        <f>F820</f>
        <v>200</v>
      </c>
      <c r="G819" s="9">
        <f>G820</f>
        <v>0</v>
      </c>
      <c r="H819" s="9">
        <f t="shared" si="78"/>
        <v>200</v>
      </c>
      <c r="I819" s="9">
        <f t="shared" si="79"/>
        <v>0</v>
      </c>
    </row>
    <row r="820" spans="1:9" ht="35.25" customHeight="1" x14ac:dyDescent="0.2">
      <c r="A820" s="10" t="s">
        <v>338</v>
      </c>
      <c r="B820" s="8" t="s">
        <v>531</v>
      </c>
      <c r="C820" s="8" t="s">
        <v>38</v>
      </c>
      <c r="D820" s="8" t="s">
        <v>339</v>
      </c>
      <c r="E820" s="8"/>
      <c r="F820" s="9">
        <f>F821</f>
        <v>200</v>
      </c>
      <c r="G820" s="9">
        <f>G821</f>
        <v>0</v>
      </c>
      <c r="H820" s="9">
        <f t="shared" si="78"/>
        <v>200</v>
      </c>
      <c r="I820" s="9">
        <f t="shared" si="79"/>
        <v>0</v>
      </c>
    </row>
    <row r="821" spans="1:9" ht="30" x14ac:dyDescent="0.2">
      <c r="A821" s="10" t="s">
        <v>524</v>
      </c>
      <c r="B821" s="8" t="s">
        <v>531</v>
      </c>
      <c r="C821" s="8" t="s">
        <v>38</v>
      </c>
      <c r="D821" s="8" t="s">
        <v>525</v>
      </c>
      <c r="E821" s="8"/>
      <c r="F821" s="9">
        <f>F822+F825</f>
        <v>200</v>
      </c>
      <c r="G821" s="9">
        <f>G822+G825</f>
        <v>0</v>
      </c>
      <c r="H821" s="9">
        <f t="shared" si="78"/>
        <v>200</v>
      </c>
      <c r="I821" s="9">
        <f t="shared" si="79"/>
        <v>0</v>
      </c>
    </row>
    <row r="822" spans="1:9" ht="30" x14ac:dyDescent="0.2">
      <c r="A822" s="10" t="s">
        <v>526</v>
      </c>
      <c r="B822" s="8" t="s">
        <v>531</v>
      </c>
      <c r="C822" s="8" t="s">
        <v>38</v>
      </c>
      <c r="D822" s="8" t="s">
        <v>527</v>
      </c>
      <c r="E822" s="8"/>
      <c r="F822" s="9">
        <f>F823</f>
        <v>70</v>
      </c>
      <c r="G822" s="9">
        <f>G823</f>
        <v>0</v>
      </c>
      <c r="H822" s="9">
        <f t="shared" si="78"/>
        <v>70</v>
      </c>
      <c r="I822" s="9">
        <f t="shared" si="79"/>
        <v>0</v>
      </c>
    </row>
    <row r="823" spans="1:9" ht="30" x14ac:dyDescent="0.2">
      <c r="A823" s="10" t="s">
        <v>107</v>
      </c>
      <c r="B823" s="8" t="s">
        <v>531</v>
      </c>
      <c r="C823" s="8" t="s">
        <v>38</v>
      </c>
      <c r="D823" s="8" t="s">
        <v>527</v>
      </c>
      <c r="E823" s="8" t="s">
        <v>108</v>
      </c>
      <c r="F823" s="9">
        <f>F824</f>
        <v>70</v>
      </c>
      <c r="G823" s="9">
        <f>G824</f>
        <v>0</v>
      </c>
      <c r="H823" s="9">
        <f t="shared" si="78"/>
        <v>70</v>
      </c>
      <c r="I823" s="9">
        <f t="shared" si="79"/>
        <v>0</v>
      </c>
    </row>
    <row r="824" spans="1:9" x14ac:dyDescent="0.2">
      <c r="A824" s="10" t="s">
        <v>109</v>
      </c>
      <c r="B824" s="8" t="s">
        <v>531</v>
      </c>
      <c r="C824" s="8" t="s">
        <v>38</v>
      </c>
      <c r="D824" s="8" t="s">
        <v>527</v>
      </c>
      <c r="E824" s="8" t="s">
        <v>110</v>
      </c>
      <c r="F824" s="9">
        <f>[1]вспомогательная!G959</f>
        <v>70</v>
      </c>
      <c r="G824" s="9">
        <f>[1]вспомогательная!H959</f>
        <v>0</v>
      </c>
      <c r="H824" s="9">
        <f t="shared" si="78"/>
        <v>70</v>
      </c>
      <c r="I824" s="9">
        <f t="shared" si="79"/>
        <v>0</v>
      </c>
    </row>
    <row r="825" spans="1:9" ht="30" x14ac:dyDescent="0.2">
      <c r="A825" s="10" t="s">
        <v>528</v>
      </c>
      <c r="B825" s="8" t="s">
        <v>531</v>
      </c>
      <c r="C825" s="8" t="s">
        <v>38</v>
      </c>
      <c r="D825" s="8" t="s">
        <v>529</v>
      </c>
      <c r="E825" s="8"/>
      <c r="F825" s="9">
        <f>F826</f>
        <v>130</v>
      </c>
      <c r="G825" s="9">
        <f>G826</f>
        <v>0</v>
      </c>
      <c r="H825" s="9">
        <f t="shared" si="78"/>
        <v>130</v>
      </c>
      <c r="I825" s="9">
        <f t="shared" si="79"/>
        <v>0</v>
      </c>
    </row>
    <row r="826" spans="1:9" ht="30" x14ac:dyDescent="0.2">
      <c r="A826" s="10" t="s">
        <v>107</v>
      </c>
      <c r="B826" s="8" t="s">
        <v>531</v>
      </c>
      <c r="C826" s="8" t="s">
        <v>38</v>
      </c>
      <c r="D826" s="8" t="s">
        <v>529</v>
      </c>
      <c r="E826" s="8" t="s">
        <v>108</v>
      </c>
      <c r="F826" s="9">
        <f>F827</f>
        <v>130</v>
      </c>
      <c r="G826" s="9">
        <f>G827</f>
        <v>0</v>
      </c>
      <c r="H826" s="9">
        <f t="shared" si="78"/>
        <v>130</v>
      </c>
      <c r="I826" s="9">
        <f t="shared" si="79"/>
        <v>0</v>
      </c>
    </row>
    <row r="827" spans="1:9" x14ac:dyDescent="0.2">
      <c r="A827" s="10" t="s">
        <v>109</v>
      </c>
      <c r="B827" s="8" t="s">
        <v>531</v>
      </c>
      <c r="C827" s="8" t="s">
        <v>38</v>
      </c>
      <c r="D827" s="8" t="s">
        <v>529</v>
      </c>
      <c r="E827" s="8" t="s">
        <v>110</v>
      </c>
      <c r="F827" s="9">
        <f>[1]вспомогательная!G962</f>
        <v>130</v>
      </c>
      <c r="G827" s="9">
        <f>[1]вспомогательная!H962</f>
        <v>0</v>
      </c>
      <c r="H827" s="9">
        <f t="shared" si="78"/>
        <v>130</v>
      </c>
      <c r="I827" s="9">
        <f t="shared" si="79"/>
        <v>0</v>
      </c>
    </row>
    <row r="828" spans="1:9" x14ac:dyDescent="0.2">
      <c r="A828" s="23" t="s">
        <v>61</v>
      </c>
      <c r="B828" s="17" t="s">
        <v>531</v>
      </c>
      <c r="C828" s="17" t="s">
        <v>38</v>
      </c>
      <c r="D828" s="17" t="s">
        <v>62</v>
      </c>
      <c r="E828" s="17"/>
      <c r="F828" s="18">
        <f>F829</f>
        <v>8063</v>
      </c>
      <c r="G828" s="18">
        <f>G829</f>
        <v>937.9</v>
      </c>
      <c r="H828" s="9">
        <f t="shared" si="78"/>
        <v>7125.1</v>
      </c>
      <c r="I828" s="9">
        <f t="shared" si="79"/>
        <v>11.632146843606597</v>
      </c>
    </row>
    <row r="829" spans="1:9" ht="30" x14ac:dyDescent="0.2">
      <c r="A829" s="11" t="s">
        <v>119</v>
      </c>
      <c r="B829" s="17" t="s">
        <v>531</v>
      </c>
      <c r="C829" s="17" t="s">
        <v>38</v>
      </c>
      <c r="D829" s="17" t="s">
        <v>120</v>
      </c>
      <c r="E829" s="17"/>
      <c r="F829" s="18">
        <f>F830+F832</f>
        <v>8063</v>
      </c>
      <c r="G829" s="18">
        <f>G830+G832</f>
        <v>937.9</v>
      </c>
      <c r="H829" s="9">
        <f t="shared" si="78"/>
        <v>7125.1</v>
      </c>
      <c r="I829" s="9">
        <f t="shared" si="79"/>
        <v>11.632146843606597</v>
      </c>
    </row>
    <row r="830" spans="1:9" ht="60" x14ac:dyDescent="0.2">
      <c r="A830" s="20" t="s">
        <v>19</v>
      </c>
      <c r="B830" s="17" t="s">
        <v>531</v>
      </c>
      <c r="C830" s="17" t="s">
        <v>38</v>
      </c>
      <c r="D830" s="17" t="s">
        <v>120</v>
      </c>
      <c r="E830" s="17" t="s">
        <v>20</v>
      </c>
      <c r="F830" s="18">
        <f>F831</f>
        <v>7809</v>
      </c>
      <c r="G830" s="18">
        <f>G831</f>
        <v>937.9</v>
      </c>
      <c r="H830" s="9">
        <f t="shared" si="78"/>
        <v>6871.1</v>
      </c>
      <c r="I830" s="9">
        <f t="shared" si="79"/>
        <v>12.010500704315533</v>
      </c>
    </row>
    <row r="831" spans="1:9" x14ac:dyDescent="0.2">
      <c r="A831" s="20" t="s">
        <v>77</v>
      </c>
      <c r="B831" s="17" t="s">
        <v>531</v>
      </c>
      <c r="C831" s="17" t="s">
        <v>38</v>
      </c>
      <c r="D831" s="17" t="s">
        <v>120</v>
      </c>
      <c r="E831" s="17" t="s">
        <v>149</v>
      </c>
      <c r="F831" s="18">
        <f>[1]вспомогательная!G521</f>
        <v>7809</v>
      </c>
      <c r="G831" s="18">
        <f>[1]вспомогательная!H521</f>
        <v>937.9</v>
      </c>
      <c r="H831" s="9">
        <f t="shared" si="78"/>
        <v>6871.1</v>
      </c>
      <c r="I831" s="9">
        <f t="shared" si="79"/>
        <v>12.010500704315533</v>
      </c>
    </row>
    <row r="832" spans="1:9" ht="30" x14ac:dyDescent="0.2">
      <c r="A832" s="20" t="s">
        <v>27</v>
      </c>
      <c r="B832" s="17" t="s">
        <v>531</v>
      </c>
      <c r="C832" s="17" t="s">
        <v>38</v>
      </c>
      <c r="D832" s="17" t="s">
        <v>120</v>
      </c>
      <c r="E832" s="17" t="s">
        <v>28</v>
      </c>
      <c r="F832" s="18">
        <f>F833</f>
        <v>254</v>
      </c>
      <c r="G832" s="18">
        <f>G833</f>
        <v>0</v>
      </c>
      <c r="H832" s="9">
        <f t="shared" si="78"/>
        <v>254</v>
      </c>
      <c r="I832" s="9">
        <f t="shared" si="79"/>
        <v>0</v>
      </c>
    </row>
    <row r="833" spans="1:9" ht="30" x14ac:dyDescent="0.2">
      <c r="A833" s="20" t="s">
        <v>29</v>
      </c>
      <c r="B833" s="17" t="s">
        <v>531</v>
      </c>
      <c r="C833" s="17" t="s">
        <v>38</v>
      </c>
      <c r="D833" s="17" t="s">
        <v>120</v>
      </c>
      <c r="E833" s="17" t="s">
        <v>30</v>
      </c>
      <c r="F833" s="18">
        <f>[1]вспомогательная!G523</f>
        <v>254</v>
      </c>
      <c r="G833" s="18">
        <f>[1]вспомогательная!H523</f>
        <v>0</v>
      </c>
      <c r="H833" s="9">
        <f t="shared" si="78"/>
        <v>254</v>
      </c>
      <c r="I833" s="9">
        <f t="shared" si="79"/>
        <v>0</v>
      </c>
    </row>
    <row r="834" spans="1:9" ht="15.75" x14ac:dyDescent="0.25">
      <c r="A834" s="4" t="s">
        <v>568</v>
      </c>
      <c r="B834" s="5" t="s">
        <v>134</v>
      </c>
      <c r="C834" s="5"/>
      <c r="D834" s="5"/>
      <c r="E834" s="5"/>
      <c r="F834" s="6">
        <f t="shared" ref="F834:G838" si="85">F835</f>
        <v>13972</v>
      </c>
      <c r="G834" s="6">
        <f t="shared" si="85"/>
        <v>2237</v>
      </c>
      <c r="H834" s="6">
        <f t="shared" si="78"/>
        <v>11735</v>
      </c>
      <c r="I834" s="6">
        <f t="shared" si="79"/>
        <v>16.010592613799027</v>
      </c>
    </row>
    <row r="835" spans="1:9" x14ac:dyDescent="0.2">
      <c r="A835" s="11" t="s">
        <v>569</v>
      </c>
      <c r="B835" s="8" t="s">
        <v>134</v>
      </c>
      <c r="C835" s="8" t="s">
        <v>134</v>
      </c>
      <c r="D835" s="8"/>
      <c r="E835" s="8"/>
      <c r="F835" s="9">
        <f t="shared" si="85"/>
        <v>13972</v>
      </c>
      <c r="G835" s="9">
        <f t="shared" si="85"/>
        <v>2237</v>
      </c>
      <c r="H835" s="9">
        <f t="shared" si="78"/>
        <v>11735</v>
      </c>
      <c r="I835" s="9">
        <f t="shared" si="79"/>
        <v>16.010592613799027</v>
      </c>
    </row>
    <row r="836" spans="1:9" x14ac:dyDescent="0.2">
      <c r="A836" s="7" t="s">
        <v>61</v>
      </c>
      <c r="B836" s="8" t="s">
        <v>134</v>
      </c>
      <c r="C836" s="8" t="s">
        <v>134</v>
      </c>
      <c r="D836" s="8" t="s">
        <v>62</v>
      </c>
      <c r="E836" s="8"/>
      <c r="F836" s="9">
        <f t="shared" si="85"/>
        <v>13972</v>
      </c>
      <c r="G836" s="9">
        <f t="shared" si="85"/>
        <v>2237</v>
      </c>
      <c r="H836" s="9">
        <f t="shared" si="78"/>
        <v>11735</v>
      </c>
      <c r="I836" s="9">
        <f t="shared" si="79"/>
        <v>16.010592613799027</v>
      </c>
    </row>
    <row r="837" spans="1:9" ht="60" x14ac:dyDescent="0.2">
      <c r="A837" s="31" t="s">
        <v>570</v>
      </c>
      <c r="B837" s="8" t="s">
        <v>134</v>
      </c>
      <c r="C837" s="8" t="s">
        <v>134</v>
      </c>
      <c r="D837" s="8" t="s">
        <v>571</v>
      </c>
      <c r="E837" s="8"/>
      <c r="F837" s="9">
        <f t="shared" si="85"/>
        <v>13972</v>
      </c>
      <c r="G837" s="9">
        <f t="shared" si="85"/>
        <v>2237</v>
      </c>
      <c r="H837" s="9">
        <f t="shared" si="78"/>
        <v>11735</v>
      </c>
      <c r="I837" s="9">
        <f t="shared" si="79"/>
        <v>16.010592613799027</v>
      </c>
    </row>
    <row r="838" spans="1:9" ht="30" x14ac:dyDescent="0.2">
      <c r="A838" s="11" t="s">
        <v>27</v>
      </c>
      <c r="B838" s="8" t="s">
        <v>134</v>
      </c>
      <c r="C838" s="8" t="s">
        <v>134</v>
      </c>
      <c r="D838" s="8" t="s">
        <v>571</v>
      </c>
      <c r="E838" s="8" t="s">
        <v>28</v>
      </c>
      <c r="F838" s="9">
        <f t="shared" si="85"/>
        <v>13972</v>
      </c>
      <c r="G838" s="9">
        <f t="shared" si="85"/>
        <v>2237</v>
      </c>
      <c r="H838" s="9">
        <f t="shared" si="78"/>
        <v>11735</v>
      </c>
      <c r="I838" s="9">
        <f t="shared" si="79"/>
        <v>16.010592613799027</v>
      </c>
    </row>
    <row r="839" spans="1:9" ht="30" x14ac:dyDescent="0.2">
      <c r="A839" s="11" t="s">
        <v>29</v>
      </c>
      <c r="B839" s="8" t="s">
        <v>134</v>
      </c>
      <c r="C839" s="8" t="s">
        <v>134</v>
      </c>
      <c r="D839" s="8" t="s">
        <v>571</v>
      </c>
      <c r="E839" s="8" t="s">
        <v>30</v>
      </c>
      <c r="F839" s="9">
        <f>[1]вспомогательная!G529</f>
        <v>13972</v>
      </c>
      <c r="G839" s="9">
        <f>[1]вспомогательная!H529</f>
        <v>2237</v>
      </c>
      <c r="H839" s="9">
        <f t="shared" ref="H839:H902" si="86">F839-G839</f>
        <v>11735</v>
      </c>
      <c r="I839" s="9">
        <f t="shared" ref="I839:I902" si="87">G839/F839*100</f>
        <v>16.010592613799027</v>
      </c>
    </row>
    <row r="840" spans="1:9" ht="15.75" x14ac:dyDescent="0.25">
      <c r="A840" s="4" t="s">
        <v>572</v>
      </c>
      <c r="B840" s="5" t="s">
        <v>258</v>
      </c>
      <c r="C840" s="5"/>
      <c r="D840" s="5"/>
      <c r="E840" s="5"/>
      <c r="F840" s="6">
        <f>F841+F848+F887</f>
        <v>67180</v>
      </c>
      <c r="G840" s="6">
        <f>G841+G848+G887</f>
        <v>11400.7</v>
      </c>
      <c r="H840" s="6">
        <f t="shared" si="86"/>
        <v>55779.3</v>
      </c>
      <c r="I840" s="6">
        <f t="shared" si="87"/>
        <v>16.970378088716881</v>
      </c>
    </row>
    <row r="841" spans="1:9" x14ac:dyDescent="0.2">
      <c r="A841" s="7" t="s">
        <v>573</v>
      </c>
      <c r="B841" s="8" t="s">
        <v>258</v>
      </c>
      <c r="C841" s="8" t="s">
        <v>12</v>
      </c>
      <c r="D841" s="8"/>
      <c r="E841" s="8"/>
      <c r="F841" s="9">
        <f t="shared" ref="F841:G846" si="88">F842</f>
        <v>6000</v>
      </c>
      <c r="G841" s="9">
        <f t="shared" si="88"/>
        <v>1442.7</v>
      </c>
      <c r="H841" s="9">
        <f t="shared" si="86"/>
        <v>4557.3</v>
      </c>
      <c r="I841" s="9">
        <f t="shared" si="87"/>
        <v>24.044999999999998</v>
      </c>
    </row>
    <row r="842" spans="1:9" ht="30" x14ac:dyDescent="0.2">
      <c r="A842" s="11" t="s">
        <v>39</v>
      </c>
      <c r="B842" s="8" t="s">
        <v>258</v>
      </c>
      <c r="C842" s="8" t="s">
        <v>12</v>
      </c>
      <c r="D842" s="8" t="s">
        <v>40</v>
      </c>
      <c r="E842" s="8"/>
      <c r="F842" s="9">
        <f t="shared" si="88"/>
        <v>6000</v>
      </c>
      <c r="G842" s="9">
        <f t="shared" si="88"/>
        <v>1442.7</v>
      </c>
      <c r="H842" s="9">
        <f t="shared" si="86"/>
        <v>4557.3</v>
      </c>
      <c r="I842" s="9">
        <f t="shared" si="87"/>
        <v>24.044999999999998</v>
      </c>
    </row>
    <row r="843" spans="1:9" x14ac:dyDescent="0.2">
      <c r="A843" s="7" t="s">
        <v>574</v>
      </c>
      <c r="B843" s="8" t="s">
        <v>258</v>
      </c>
      <c r="C843" s="8" t="s">
        <v>12</v>
      </c>
      <c r="D843" s="8" t="s">
        <v>575</v>
      </c>
      <c r="E843" s="8"/>
      <c r="F843" s="9">
        <f t="shared" si="88"/>
        <v>6000</v>
      </c>
      <c r="G843" s="9">
        <f t="shared" si="88"/>
        <v>1442.7</v>
      </c>
      <c r="H843" s="9">
        <f t="shared" si="86"/>
        <v>4557.3</v>
      </c>
      <c r="I843" s="9">
        <f t="shared" si="87"/>
        <v>24.044999999999998</v>
      </c>
    </row>
    <row r="844" spans="1:9" ht="30" x14ac:dyDescent="0.2">
      <c r="A844" s="10" t="s">
        <v>576</v>
      </c>
      <c r="B844" s="8" t="s">
        <v>258</v>
      </c>
      <c r="C844" s="8" t="s">
        <v>12</v>
      </c>
      <c r="D844" s="8" t="s">
        <v>577</v>
      </c>
      <c r="E844" s="8"/>
      <c r="F844" s="9">
        <f t="shared" si="88"/>
        <v>6000</v>
      </c>
      <c r="G844" s="9">
        <f t="shared" si="88"/>
        <v>1442.7</v>
      </c>
      <c r="H844" s="9">
        <f t="shared" si="86"/>
        <v>4557.3</v>
      </c>
      <c r="I844" s="9">
        <f t="shared" si="87"/>
        <v>24.044999999999998</v>
      </c>
    </row>
    <row r="845" spans="1:9" ht="45" x14ac:dyDescent="0.2">
      <c r="A845" s="7" t="s">
        <v>578</v>
      </c>
      <c r="B845" s="8" t="s">
        <v>258</v>
      </c>
      <c r="C845" s="8" t="s">
        <v>12</v>
      </c>
      <c r="D845" s="8" t="s">
        <v>579</v>
      </c>
      <c r="E845" s="8"/>
      <c r="F845" s="9">
        <f t="shared" si="88"/>
        <v>6000</v>
      </c>
      <c r="G845" s="9">
        <f t="shared" si="88"/>
        <v>1442.7</v>
      </c>
      <c r="H845" s="9">
        <f t="shared" si="86"/>
        <v>4557.3</v>
      </c>
      <c r="I845" s="9">
        <f t="shared" si="87"/>
        <v>24.044999999999998</v>
      </c>
    </row>
    <row r="846" spans="1:9" x14ac:dyDescent="0.2">
      <c r="A846" s="11" t="s">
        <v>447</v>
      </c>
      <c r="B846" s="8" t="s">
        <v>258</v>
      </c>
      <c r="C846" s="8" t="s">
        <v>12</v>
      </c>
      <c r="D846" s="8" t="s">
        <v>579</v>
      </c>
      <c r="E846" s="8" t="s">
        <v>448</v>
      </c>
      <c r="F846" s="9">
        <f t="shared" si="88"/>
        <v>6000</v>
      </c>
      <c r="G846" s="9">
        <f t="shared" si="88"/>
        <v>1442.7</v>
      </c>
      <c r="H846" s="9">
        <f t="shared" si="86"/>
        <v>4557.3</v>
      </c>
      <c r="I846" s="9">
        <f t="shared" si="87"/>
        <v>24.044999999999998</v>
      </c>
    </row>
    <row r="847" spans="1:9" ht="30" x14ac:dyDescent="0.2">
      <c r="A847" s="13" t="s">
        <v>580</v>
      </c>
      <c r="B847" s="8" t="s">
        <v>258</v>
      </c>
      <c r="C847" s="8" t="s">
        <v>12</v>
      </c>
      <c r="D847" s="8" t="s">
        <v>579</v>
      </c>
      <c r="E847" s="27" t="s">
        <v>581</v>
      </c>
      <c r="F847" s="9">
        <f>[1]вспомогательная!G537</f>
        <v>6000</v>
      </c>
      <c r="G847" s="9">
        <f>[1]вспомогательная!H537</f>
        <v>1442.7</v>
      </c>
      <c r="H847" s="9">
        <f t="shared" si="86"/>
        <v>4557.3</v>
      </c>
      <c r="I847" s="9">
        <f t="shared" si="87"/>
        <v>24.044999999999998</v>
      </c>
    </row>
    <row r="848" spans="1:9" x14ac:dyDescent="0.2">
      <c r="A848" s="7" t="s">
        <v>582</v>
      </c>
      <c r="B848" s="8" t="s">
        <v>258</v>
      </c>
      <c r="C848" s="8" t="s">
        <v>24</v>
      </c>
      <c r="D848" s="8"/>
      <c r="E848" s="8"/>
      <c r="F848" s="9">
        <f>F849+F870+F881+F876</f>
        <v>29097</v>
      </c>
      <c r="G848" s="9">
        <f>G849+G870+G881+G876</f>
        <v>4721.2</v>
      </c>
      <c r="H848" s="9">
        <f t="shared" si="86"/>
        <v>24375.8</v>
      </c>
      <c r="I848" s="9">
        <f t="shared" si="87"/>
        <v>16.225727738254804</v>
      </c>
    </row>
    <row r="849" spans="1:9" x14ac:dyDescent="0.2">
      <c r="A849" s="11" t="s">
        <v>583</v>
      </c>
      <c r="B849" s="8" t="s">
        <v>258</v>
      </c>
      <c r="C849" s="8" t="s">
        <v>24</v>
      </c>
      <c r="D849" s="27" t="s">
        <v>584</v>
      </c>
      <c r="E849" s="27"/>
      <c r="F849" s="9">
        <f>F850+F855+F860+F865</f>
        <v>10133</v>
      </c>
      <c r="G849" s="9">
        <f>G850+G855+G860+G865</f>
        <v>0</v>
      </c>
      <c r="H849" s="9">
        <f t="shared" si="86"/>
        <v>10133</v>
      </c>
      <c r="I849" s="9">
        <f t="shared" si="87"/>
        <v>0</v>
      </c>
    </row>
    <row r="850" spans="1:9" x14ac:dyDescent="0.2">
      <c r="A850" s="11" t="s">
        <v>585</v>
      </c>
      <c r="B850" s="8" t="s">
        <v>258</v>
      </c>
      <c r="C850" s="8" t="s">
        <v>24</v>
      </c>
      <c r="D850" s="27" t="s">
        <v>586</v>
      </c>
      <c r="E850" s="27"/>
      <c r="F850" s="9">
        <f t="shared" ref="F850:G853" si="89">F851</f>
        <v>3621</v>
      </c>
      <c r="G850" s="9">
        <f t="shared" si="89"/>
        <v>0</v>
      </c>
      <c r="H850" s="9">
        <f t="shared" si="86"/>
        <v>3621</v>
      </c>
      <c r="I850" s="9">
        <f t="shared" si="87"/>
        <v>0</v>
      </c>
    </row>
    <row r="851" spans="1:9" ht="30" x14ac:dyDescent="0.2">
      <c r="A851" s="10" t="s">
        <v>587</v>
      </c>
      <c r="B851" s="8" t="s">
        <v>258</v>
      </c>
      <c r="C851" s="8" t="s">
        <v>24</v>
      </c>
      <c r="D851" s="27" t="s">
        <v>588</v>
      </c>
      <c r="E851" s="27"/>
      <c r="F851" s="9">
        <f t="shared" si="89"/>
        <v>3621</v>
      </c>
      <c r="G851" s="9">
        <f t="shared" si="89"/>
        <v>0</v>
      </c>
      <c r="H851" s="9">
        <f t="shared" si="86"/>
        <v>3621</v>
      </c>
      <c r="I851" s="9">
        <f t="shared" si="87"/>
        <v>0</v>
      </c>
    </row>
    <row r="852" spans="1:9" x14ac:dyDescent="0.2">
      <c r="A852" s="7" t="s">
        <v>589</v>
      </c>
      <c r="B852" s="8" t="s">
        <v>258</v>
      </c>
      <c r="C852" s="8" t="s">
        <v>24</v>
      </c>
      <c r="D852" s="27" t="s">
        <v>590</v>
      </c>
      <c r="E852" s="27"/>
      <c r="F852" s="9">
        <f t="shared" si="89"/>
        <v>3621</v>
      </c>
      <c r="G852" s="9">
        <f t="shared" si="89"/>
        <v>0</v>
      </c>
      <c r="H852" s="9">
        <f t="shared" si="86"/>
        <v>3621</v>
      </c>
      <c r="I852" s="9">
        <f t="shared" si="87"/>
        <v>0</v>
      </c>
    </row>
    <row r="853" spans="1:9" x14ac:dyDescent="0.2">
      <c r="A853" s="11" t="s">
        <v>447</v>
      </c>
      <c r="B853" s="8" t="s">
        <v>258</v>
      </c>
      <c r="C853" s="8" t="s">
        <v>24</v>
      </c>
      <c r="D853" s="27" t="s">
        <v>590</v>
      </c>
      <c r="E853" s="8" t="s">
        <v>448</v>
      </c>
      <c r="F853" s="9">
        <f t="shared" si="89"/>
        <v>3621</v>
      </c>
      <c r="G853" s="9">
        <f t="shared" si="89"/>
        <v>0</v>
      </c>
      <c r="H853" s="9">
        <f t="shared" si="86"/>
        <v>3621</v>
      </c>
      <c r="I853" s="9">
        <f t="shared" si="87"/>
        <v>0</v>
      </c>
    </row>
    <row r="854" spans="1:9" ht="30" x14ac:dyDescent="0.2">
      <c r="A854" s="13" t="s">
        <v>580</v>
      </c>
      <c r="B854" s="8" t="s">
        <v>258</v>
      </c>
      <c r="C854" s="8" t="s">
        <v>24</v>
      </c>
      <c r="D854" s="27" t="s">
        <v>590</v>
      </c>
      <c r="E854" s="8" t="s">
        <v>581</v>
      </c>
      <c r="F854" s="9">
        <f>[1]вспомогательная!G544</f>
        <v>3621</v>
      </c>
      <c r="G854" s="9">
        <f>[1]вспомогательная!H544</f>
        <v>0</v>
      </c>
      <c r="H854" s="9">
        <f t="shared" si="86"/>
        <v>3621</v>
      </c>
      <c r="I854" s="9">
        <f t="shared" si="87"/>
        <v>0</v>
      </c>
    </row>
    <row r="855" spans="1:9" ht="45" x14ac:dyDescent="0.2">
      <c r="A855" s="11" t="s">
        <v>591</v>
      </c>
      <c r="B855" s="8" t="s">
        <v>258</v>
      </c>
      <c r="C855" s="8" t="s">
        <v>24</v>
      </c>
      <c r="D855" s="27" t="s">
        <v>592</v>
      </c>
      <c r="E855" s="8"/>
      <c r="F855" s="9">
        <f t="shared" ref="F855:G858" si="90">F856</f>
        <v>8</v>
      </c>
      <c r="G855" s="9">
        <f t="shared" si="90"/>
        <v>0</v>
      </c>
      <c r="H855" s="9">
        <f t="shared" si="86"/>
        <v>8</v>
      </c>
      <c r="I855" s="9">
        <f t="shared" si="87"/>
        <v>0</v>
      </c>
    </row>
    <row r="856" spans="1:9" ht="30" x14ac:dyDescent="0.2">
      <c r="A856" s="10" t="s">
        <v>593</v>
      </c>
      <c r="B856" s="8" t="s">
        <v>258</v>
      </c>
      <c r="C856" s="8" t="s">
        <v>24</v>
      </c>
      <c r="D856" s="27" t="s">
        <v>594</v>
      </c>
      <c r="E856" s="8"/>
      <c r="F856" s="9">
        <f t="shared" si="90"/>
        <v>8</v>
      </c>
      <c r="G856" s="9">
        <f t="shared" si="90"/>
        <v>0</v>
      </c>
      <c r="H856" s="9">
        <f t="shared" si="86"/>
        <v>8</v>
      </c>
      <c r="I856" s="9">
        <f t="shared" si="87"/>
        <v>0</v>
      </c>
    </row>
    <row r="857" spans="1:9" ht="30" x14ac:dyDescent="0.2">
      <c r="A857" s="13" t="s">
        <v>595</v>
      </c>
      <c r="B857" s="8" t="s">
        <v>258</v>
      </c>
      <c r="C857" s="8" t="s">
        <v>24</v>
      </c>
      <c r="D857" s="27" t="s">
        <v>596</v>
      </c>
      <c r="E857" s="8"/>
      <c r="F857" s="9">
        <f t="shared" si="90"/>
        <v>8</v>
      </c>
      <c r="G857" s="9">
        <f t="shared" si="90"/>
        <v>0</v>
      </c>
      <c r="H857" s="9">
        <f t="shared" si="86"/>
        <v>8</v>
      </c>
      <c r="I857" s="9">
        <f t="shared" si="87"/>
        <v>0</v>
      </c>
    </row>
    <row r="858" spans="1:9" x14ac:dyDescent="0.2">
      <c r="A858" s="11" t="s">
        <v>447</v>
      </c>
      <c r="B858" s="8" t="s">
        <v>258</v>
      </c>
      <c r="C858" s="8" t="s">
        <v>24</v>
      </c>
      <c r="D858" s="27" t="s">
        <v>596</v>
      </c>
      <c r="E858" s="8" t="s">
        <v>448</v>
      </c>
      <c r="F858" s="9">
        <f t="shared" si="90"/>
        <v>8</v>
      </c>
      <c r="G858" s="9">
        <f t="shared" si="90"/>
        <v>0</v>
      </c>
      <c r="H858" s="9">
        <f t="shared" si="86"/>
        <v>8</v>
      </c>
      <c r="I858" s="9">
        <f t="shared" si="87"/>
        <v>0</v>
      </c>
    </row>
    <row r="859" spans="1:9" ht="30" x14ac:dyDescent="0.2">
      <c r="A859" s="13" t="s">
        <v>580</v>
      </c>
      <c r="B859" s="8" t="s">
        <v>258</v>
      </c>
      <c r="C859" s="8" t="s">
        <v>24</v>
      </c>
      <c r="D859" s="27" t="s">
        <v>596</v>
      </c>
      <c r="E859" s="8" t="s">
        <v>581</v>
      </c>
      <c r="F859" s="9">
        <f>[1]вспомогательная!G549</f>
        <v>8</v>
      </c>
      <c r="G859" s="9">
        <f>[1]вспомогательная!H549</f>
        <v>0</v>
      </c>
      <c r="H859" s="9">
        <f t="shared" si="86"/>
        <v>8</v>
      </c>
      <c r="I859" s="9">
        <f t="shared" si="87"/>
        <v>0</v>
      </c>
    </row>
    <row r="860" spans="1:9" ht="30" x14ac:dyDescent="0.2">
      <c r="A860" s="11" t="s">
        <v>597</v>
      </c>
      <c r="B860" s="8" t="s">
        <v>258</v>
      </c>
      <c r="C860" s="8" t="s">
        <v>24</v>
      </c>
      <c r="D860" s="27" t="s">
        <v>598</v>
      </c>
      <c r="E860" s="8"/>
      <c r="F860" s="14">
        <f t="shared" ref="F860:G863" si="91">F861</f>
        <v>1504</v>
      </c>
      <c r="G860" s="14">
        <f t="shared" si="91"/>
        <v>0</v>
      </c>
      <c r="H860" s="9">
        <f t="shared" si="86"/>
        <v>1504</v>
      </c>
      <c r="I860" s="9">
        <f t="shared" si="87"/>
        <v>0</v>
      </c>
    </row>
    <row r="861" spans="1:9" ht="30" x14ac:dyDescent="0.2">
      <c r="A861" s="10" t="s">
        <v>599</v>
      </c>
      <c r="B861" s="8" t="s">
        <v>258</v>
      </c>
      <c r="C861" s="8" t="s">
        <v>24</v>
      </c>
      <c r="D861" s="27" t="s">
        <v>600</v>
      </c>
      <c r="E861" s="8"/>
      <c r="F861" s="14">
        <f t="shared" si="91"/>
        <v>1504</v>
      </c>
      <c r="G861" s="14">
        <f t="shared" si="91"/>
        <v>0</v>
      </c>
      <c r="H861" s="9">
        <f t="shared" si="86"/>
        <v>1504</v>
      </c>
      <c r="I861" s="9">
        <f t="shared" si="87"/>
        <v>0</v>
      </c>
    </row>
    <row r="862" spans="1:9" ht="30" x14ac:dyDescent="0.2">
      <c r="A862" s="11" t="s">
        <v>601</v>
      </c>
      <c r="B862" s="8" t="s">
        <v>258</v>
      </c>
      <c r="C862" s="8" t="s">
        <v>24</v>
      </c>
      <c r="D862" s="27" t="s">
        <v>602</v>
      </c>
      <c r="E862" s="27"/>
      <c r="F862" s="14">
        <f t="shared" si="91"/>
        <v>1504</v>
      </c>
      <c r="G862" s="14">
        <f t="shared" si="91"/>
        <v>0</v>
      </c>
      <c r="H862" s="9">
        <f t="shared" si="86"/>
        <v>1504</v>
      </c>
      <c r="I862" s="9">
        <f t="shared" si="87"/>
        <v>0</v>
      </c>
    </row>
    <row r="863" spans="1:9" ht="30" x14ac:dyDescent="0.2">
      <c r="A863" s="10" t="s">
        <v>455</v>
      </c>
      <c r="B863" s="8" t="s">
        <v>258</v>
      </c>
      <c r="C863" s="8" t="s">
        <v>24</v>
      </c>
      <c r="D863" s="27" t="s">
        <v>602</v>
      </c>
      <c r="E863" s="8" t="s">
        <v>456</v>
      </c>
      <c r="F863" s="14">
        <f t="shared" si="91"/>
        <v>1504</v>
      </c>
      <c r="G863" s="14">
        <f t="shared" si="91"/>
        <v>0</v>
      </c>
      <c r="H863" s="9">
        <f t="shared" si="86"/>
        <v>1504</v>
      </c>
      <c r="I863" s="9">
        <f t="shared" si="87"/>
        <v>0</v>
      </c>
    </row>
    <row r="864" spans="1:9" x14ac:dyDescent="0.2">
      <c r="A864" s="10" t="s">
        <v>457</v>
      </c>
      <c r="B864" s="8" t="s">
        <v>258</v>
      </c>
      <c r="C864" s="8" t="s">
        <v>24</v>
      </c>
      <c r="D864" s="27" t="s">
        <v>602</v>
      </c>
      <c r="E864" s="8" t="s">
        <v>458</v>
      </c>
      <c r="F864" s="14">
        <f>[1]вспомогательная!G554</f>
        <v>1504</v>
      </c>
      <c r="G864" s="14">
        <f>[1]вспомогательная!H554</f>
        <v>0</v>
      </c>
      <c r="H864" s="9">
        <f t="shared" si="86"/>
        <v>1504</v>
      </c>
      <c r="I864" s="9">
        <f t="shared" si="87"/>
        <v>0</v>
      </c>
    </row>
    <row r="865" spans="1:9" ht="60" x14ac:dyDescent="0.2">
      <c r="A865" s="11" t="s">
        <v>603</v>
      </c>
      <c r="B865" s="8" t="s">
        <v>258</v>
      </c>
      <c r="C865" s="8" t="s">
        <v>24</v>
      </c>
      <c r="D865" s="8" t="s">
        <v>604</v>
      </c>
      <c r="E865" s="8"/>
      <c r="F865" s="14">
        <f t="shared" ref="F865:G868" si="92">F866</f>
        <v>5000</v>
      </c>
      <c r="G865" s="14">
        <f t="shared" si="92"/>
        <v>0</v>
      </c>
      <c r="H865" s="9">
        <f t="shared" si="86"/>
        <v>5000</v>
      </c>
      <c r="I865" s="9">
        <f t="shared" si="87"/>
        <v>0</v>
      </c>
    </row>
    <row r="866" spans="1:9" ht="30" x14ac:dyDescent="0.2">
      <c r="A866" s="10" t="s">
        <v>605</v>
      </c>
      <c r="B866" s="8" t="s">
        <v>258</v>
      </c>
      <c r="C866" s="8" t="s">
        <v>24</v>
      </c>
      <c r="D866" s="8" t="s">
        <v>606</v>
      </c>
      <c r="E866" s="8"/>
      <c r="F866" s="14">
        <f t="shared" si="92"/>
        <v>5000</v>
      </c>
      <c r="G866" s="14">
        <f t="shared" si="92"/>
        <v>0</v>
      </c>
      <c r="H866" s="9">
        <f t="shared" si="86"/>
        <v>5000</v>
      </c>
      <c r="I866" s="9">
        <f t="shared" si="87"/>
        <v>0</v>
      </c>
    </row>
    <row r="867" spans="1:9" x14ac:dyDescent="0.2">
      <c r="A867" s="10" t="s">
        <v>607</v>
      </c>
      <c r="B867" s="8" t="s">
        <v>258</v>
      </c>
      <c r="C867" s="8" t="s">
        <v>24</v>
      </c>
      <c r="D867" s="8" t="s">
        <v>608</v>
      </c>
      <c r="E867" s="8"/>
      <c r="F867" s="14">
        <f t="shared" si="92"/>
        <v>5000</v>
      </c>
      <c r="G867" s="14">
        <f t="shared" si="92"/>
        <v>0</v>
      </c>
      <c r="H867" s="9">
        <f t="shared" si="86"/>
        <v>5000</v>
      </c>
      <c r="I867" s="9">
        <f t="shared" si="87"/>
        <v>0</v>
      </c>
    </row>
    <row r="868" spans="1:9" ht="30" x14ac:dyDescent="0.2">
      <c r="A868" s="10" t="s">
        <v>455</v>
      </c>
      <c r="B868" s="8" t="s">
        <v>258</v>
      </c>
      <c r="C868" s="8" t="s">
        <v>24</v>
      </c>
      <c r="D868" s="8" t="s">
        <v>608</v>
      </c>
      <c r="E868" s="8" t="s">
        <v>456</v>
      </c>
      <c r="F868" s="14">
        <f t="shared" si="92"/>
        <v>5000</v>
      </c>
      <c r="G868" s="14">
        <f t="shared" si="92"/>
        <v>0</v>
      </c>
      <c r="H868" s="9">
        <f t="shared" si="86"/>
        <v>5000</v>
      </c>
      <c r="I868" s="9">
        <f t="shared" si="87"/>
        <v>0</v>
      </c>
    </row>
    <row r="869" spans="1:9" x14ac:dyDescent="0.2">
      <c r="A869" s="10" t="s">
        <v>457</v>
      </c>
      <c r="B869" s="8" t="s">
        <v>258</v>
      </c>
      <c r="C869" s="8" t="s">
        <v>24</v>
      </c>
      <c r="D869" s="8" t="s">
        <v>608</v>
      </c>
      <c r="E869" s="8" t="s">
        <v>458</v>
      </c>
      <c r="F869" s="14">
        <f>[1]вспомогательная!G559</f>
        <v>5000</v>
      </c>
      <c r="G869" s="14">
        <f>[1]вспомогательная!H559</f>
        <v>0</v>
      </c>
      <c r="H869" s="9">
        <f t="shared" si="86"/>
        <v>5000</v>
      </c>
      <c r="I869" s="9">
        <f t="shared" si="87"/>
        <v>0</v>
      </c>
    </row>
    <row r="870" spans="1:9" ht="30" x14ac:dyDescent="0.2">
      <c r="A870" s="10" t="s">
        <v>418</v>
      </c>
      <c r="B870" s="8" t="s">
        <v>258</v>
      </c>
      <c r="C870" s="8" t="s">
        <v>24</v>
      </c>
      <c r="D870" s="8" t="s">
        <v>419</v>
      </c>
      <c r="E870" s="8"/>
      <c r="F870" s="9">
        <f t="shared" ref="F870:G874" si="93">F871</f>
        <v>360</v>
      </c>
      <c r="G870" s="9">
        <f t="shared" si="93"/>
        <v>45</v>
      </c>
      <c r="H870" s="9">
        <f t="shared" si="86"/>
        <v>315</v>
      </c>
      <c r="I870" s="9">
        <f t="shared" si="87"/>
        <v>12.5</v>
      </c>
    </row>
    <row r="871" spans="1:9" ht="30" x14ac:dyDescent="0.2">
      <c r="A871" s="13" t="s">
        <v>609</v>
      </c>
      <c r="B871" s="8" t="s">
        <v>258</v>
      </c>
      <c r="C871" s="8" t="s">
        <v>24</v>
      </c>
      <c r="D871" s="27" t="s">
        <v>610</v>
      </c>
      <c r="E871" s="27"/>
      <c r="F871" s="9">
        <f t="shared" si="93"/>
        <v>360</v>
      </c>
      <c r="G871" s="9">
        <f t="shared" si="93"/>
        <v>45</v>
      </c>
      <c r="H871" s="9">
        <f t="shared" si="86"/>
        <v>315</v>
      </c>
      <c r="I871" s="9">
        <f t="shared" si="87"/>
        <v>12.5</v>
      </c>
    </row>
    <row r="872" spans="1:9" ht="45" x14ac:dyDescent="0.2">
      <c r="A872" s="10" t="s">
        <v>611</v>
      </c>
      <c r="B872" s="8" t="s">
        <v>258</v>
      </c>
      <c r="C872" s="8" t="s">
        <v>24</v>
      </c>
      <c r="D872" s="27" t="s">
        <v>612</v>
      </c>
      <c r="E872" s="27"/>
      <c r="F872" s="9">
        <f t="shared" si="93"/>
        <v>360</v>
      </c>
      <c r="G872" s="9">
        <f t="shared" si="93"/>
        <v>45</v>
      </c>
      <c r="H872" s="9">
        <f t="shared" si="86"/>
        <v>315</v>
      </c>
      <c r="I872" s="9">
        <f t="shared" si="87"/>
        <v>12.5</v>
      </c>
    </row>
    <row r="873" spans="1:9" ht="45" x14ac:dyDescent="0.2">
      <c r="A873" s="10" t="s">
        <v>613</v>
      </c>
      <c r="B873" s="8" t="s">
        <v>258</v>
      </c>
      <c r="C873" s="8" t="s">
        <v>24</v>
      </c>
      <c r="D873" s="27" t="s">
        <v>614</v>
      </c>
      <c r="E873" s="27"/>
      <c r="F873" s="9">
        <f t="shared" si="93"/>
        <v>360</v>
      </c>
      <c r="G873" s="9">
        <f t="shared" si="93"/>
        <v>45</v>
      </c>
      <c r="H873" s="9">
        <f t="shared" si="86"/>
        <v>315</v>
      </c>
      <c r="I873" s="9">
        <f t="shared" si="87"/>
        <v>12.5</v>
      </c>
    </row>
    <row r="874" spans="1:9" x14ac:dyDescent="0.2">
      <c r="A874" s="32" t="s">
        <v>447</v>
      </c>
      <c r="B874" s="8" t="s">
        <v>258</v>
      </c>
      <c r="C874" s="8" t="s">
        <v>24</v>
      </c>
      <c r="D874" s="27" t="s">
        <v>614</v>
      </c>
      <c r="E874" s="27" t="s">
        <v>448</v>
      </c>
      <c r="F874" s="9">
        <f t="shared" si="93"/>
        <v>360</v>
      </c>
      <c r="G874" s="9">
        <f t="shared" si="93"/>
        <v>45</v>
      </c>
      <c r="H874" s="9">
        <f t="shared" si="86"/>
        <v>315</v>
      </c>
      <c r="I874" s="9">
        <f t="shared" si="87"/>
        <v>12.5</v>
      </c>
    </row>
    <row r="875" spans="1:9" x14ac:dyDescent="0.2">
      <c r="A875" s="32" t="s">
        <v>615</v>
      </c>
      <c r="B875" s="8" t="s">
        <v>258</v>
      </c>
      <c r="C875" s="8" t="s">
        <v>24</v>
      </c>
      <c r="D875" s="27" t="s">
        <v>614</v>
      </c>
      <c r="E875" s="27" t="s">
        <v>616</v>
      </c>
      <c r="F875" s="9">
        <f>[1]вспомогательная!G565</f>
        <v>360</v>
      </c>
      <c r="G875" s="9">
        <f>[1]вспомогательная!H565</f>
        <v>45</v>
      </c>
      <c r="H875" s="9">
        <f t="shared" si="86"/>
        <v>315</v>
      </c>
      <c r="I875" s="9">
        <f t="shared" si="87"/>
        <v>12.5</v>
      </c>
    </row>
    <row r="876" spans="1:9" ht="45" x14ac:dyDescent="0.2">
      <c r="A876" s="11" t="s">
        <v>49</v>
      </c>
      <c r="B876" s="8" t="s">
        <v>258</v>
      </c>
      <c r="C876" s="8" t="s">
        <v>24</v>
      </c>
      <c r="D876" s="8" t="s">
        <v>372</v>
      </c>
      <c r="E876" s="8"/>
      <c r="F876" s="9">
        <f t="shared" ref="F876:G879" si="94">F877</f>
        <v>1510</v>
      </c>
      <c r="G876" s="9">
        <f t="shared" si="94"/>
        <v>88.8</v>
      </c>
      <c r="H876" s="9">
        <f t="shared" si="86"/>
        <v>1421.2</v>
      </c>
      <c r="I876" s="9">
        <f t="shared" si="87"/>
        <v>5.8807947019867548</v>
      </c>
    </row>
    <row r="877" spans="1:9" ht="64.5" customHeight="1" x14ac:dyDescent="0.2">
      <c r="A877" s="10" t="s">
        <v>617</v>
      </c>
      <c r="B877" s="8" t="s">
        <v>258</v>
      </c>
      <c r="C877" s="8" t="s">
        <v>24</v>
      </c>
      <c r="D877" s="8" t="s">
        <v>618</v>
      </c>
      <c r="E877" s="8"/>
      <c r="F877" s="9">
        <f t="shared" si="94"/>
        <v>1510</v>
      </c>
      <c r="G877" s="9">
        <f t="shared" si="94"/>
        <v>88.8</v>
      </c>
      <c r="H877" s="9">
        <f t="shared" si="86"/>
        <v>1421.2</v>
      </c>
      <c r="I877" s="9">
        <f t="shared" si="87"/>
        <v>5.8807947019867548</v>
      </c>
    </row>
    <row r="878" spans="1:9" ht="45" x14ac:dyDescent="0.2">
      <c r="A878" s="7" t="s">
        <v>619</v>
      </c>
      <c r="B878" s="8" t="s">
        <v>258</v>
      </c>
      <c r="C878" s="8" t="s">
        <v>24</v>
      </c>
      <c r="D878" s="8" t="s">
        <v>620</v>
      </c>
      <c r="E878" s="8"/>
      <c r="F878" s="9">
        <f t="shared" si="94"/>
        <v>1510</v>
      </c>
      <c r="G878" s="9">
        <f t="shared" si="94"/>
        <v>88.8</v>
      </c>
      <c r="H878" s="9">
        <f t="shared" si="86"/>
        <v>1421.2</v>
      </c>
      <c r="I878" s="9">
        <f t="shared" si="87"/>
        <v>5.8807947019867548</v>
      </c>
    </row>
    <row r="879" spans="1:9" x14ac:dyDescent="0.2">
      <c r="A879" s="11" t="s">
        <v>447</v>
      </c>
      <c r="B879" s="8" t="s">
        <v>258</v>
      </c>
      <c r="C879" s="8" t="s">
        <v>24</v>
      </c>
      <c r="D879" s="8" t="s">
        <v>620</v>
      </c>
      <c r="E879" s="8" t="s">
        <v>448</v>
      </c>
      <c r="F879" s="9">
        <f t="shared" si="94"/>
        <v>1510</v>
      </c>
      <c r="G879" s="9">
        <f t="shared" si="94"/>
        <v>88.8</v>
      </c>
      <c r="H879" s="9">
        <f t="shared" si="86"/>
        <v>1421.2</v>
      </c>
      <c r="I879" s="9">
        <f t="shared" si="87"/>
        <v>5.8807947019867548</v>
      </c>
    </row>
    <row r="880" spans="1:9" ht="30" x14ac:dyDescent="0.2">
      <c r="A880" s="13" t="s">
        <v>580</v>
      </c>
      <c r="B880" s="8" t="s">
        <v>258</v>
      </c>
      <c r="C880" s="8" t="s">
        <v>24</v>
      </c>
      <c r="D880" s="8" t="s">
        <v>620</v>
      </c>
      <c r="E880" s="8" t="s">
        <v>581</v>
      </c>
      <c r="F880" s="9">
        <f>[1]вспомогательная!G570</f>
        <v>1510</v>
      </c>
      <c r="G880" s="9">
        <f>[1]вспомогательная!H570</f>
        <v>88.8</v>
      </c>
      <c r="H880" s="9">
        <f t="shared" si="86"/>
        <v>1421.2</v>
      </c>
      <c r="I880" s="9">
        <f t="shared" si="87"/>
        <v>5.8807947019867548</v>
      </c>
    </row>
    <row r="881" spans="1:9" ht="30" x14ac:dyDescent="0.2">
      <c r="A881" s="10" t="s">
        <v>621</v>
      </c>
      <c r="B881" s="8" t="s">
        <v>258</v>
      </c>
      <c r="C881" s="8" t="s">
        <v>24</v>
      </c>
      <c r="D881" s="8" t="s">
        <v>622</v>
      </c>
      <c r="E881" s="8"/>
      <c r="F881" s="9">
        <f>F882</f>
        <v>17094</v>
      </c>
      <c r="G881" s="9">
        <f>G882</f>
        <v>4587.3999999999996</v>
      </c>
      <c r="H881" s="9">
        <f t="shared" si="86"/>
        <v>12506.6</v>
      </c>
      <c r="I881" s="9">
        <f t="shared" si="87"/>
        <v>26.836316836316836</v>
      </c>
    </row>
    <row r="882" spans="1:9" ht="60" x14ac:dyDescent="0.2">
      <c r="A882" s="12" t="s">
        <v>623</v>
      </c>
      <c r="B882" s="8" t="s">
        <v>258</v>
      </c>
      <c r="C882" s="8" t="s">
        <v>24</v>
      </c>
      <c r="D882" s="8" t="s">
        <v>624</v>
      </c>
      <c r="E882" s="8"/>
      <c r="F882" s="9">
        <f>F883+F885</f>
        <v>17094</v>
      </c>
      <c r="G882" s="9">
        <f>G883+G885</f>
        <v>4587.3999999999996</v>
      </c>
      <c r="H882" s="9">
        <f t="shared" si="86"/>
        <v>12506.6</v>
      </c>
      <c r="I882" s="9">
        <f t="shared" si="87"/>
        <v>26.836316836316836</v>
      </c>
    </row>
    <row r="883" spans="1:9" ht="30" x14ac:dyDescent="0.2">
      <c r="A883" s="11" t="s">
        <v>27</v>
      </c>
      <c r="B883" s="8" t="s">
        <v>258</v>
      </c>
      <c r="C883" s="8" t="s">
        <v>24</v>
      </c>
      <c r="D883" s="8" t="s">
        <v>624</v>
      </c>
      <c r="E883" s="8" t="s">
        <v>28</v>
      </c>
      <c r="F883" s="9">
        <f>F884</f>
        <v>131</v>
      </c>
      <c r="G883" s="9">
        <f>G884</f>
        <v>23.9</v>
      </c>
      <c r="H883" s="9">
        <f t="shared" si="86"/>
        <v>107.1</v>
      </c>
      <c r="I883" s="9">
        <f t="shared" si="87"/>
        <v>18.244274809160306</v>
      </c>
    </row>
    <row r="884" spans="1:9" ht="30" x14ac:dyDescent="0.2">
      <c r="A884" s="11" t="s">
        <v>29</v>
      </c>
      <c r="B884" s="8" t="s">
        <v>258</v>
      </c>
      <c r="C884" s="8" t="s">
        <v>24</v>
      </c>
      <c r="D884" s="8" t="s">
        <v>624</v>
      </c>
      <c r="E884" s="8" t="s">
        <v>30</v>
      </c>
      <c r="F884" s="9">
        <f>[1]вспомогательная!G574</f>
        <v>131</v>
      </c>
      <c r="G884" s="9">
        <f>[1]вспомогательная!H574</f>
        <v>23.9</v>
      </c>
      <c r="H884" s="9">
        <f t="shared" si="86"/>
        <v>107.1</v>
      </c>
      <c r="I884" s="9">
        <f t="shared" si="87"/>
        <v>18.244274809160306</v>
      </c>
    </row>
    <row r="885" spans="1:9" x14ac:dyDescent="0.2">
      <c r="A885" s="32" t="s">
        <v>447</v>
      </c>
      <c r="B885" s="8" t="s">
        <v>258</v>
      </c>
      <c r="C885" s="8" t="s">
        <v>24</v>
      </c>
      <c r="D885" s="8" t="s">
        <v>624</v>
      </c>
      <c r="E885" s="8" t="s">
        <v>448</v>
      </c>
      <c r="F885" s="9">
        <f>F886</f>
        <v>16963</v>
      </c>
      <c r="G885" s="9">
        <f>G886</f>
        <v>4563.5</v>
      </c>
      <c r="H885" s="9">
        <f t="shared" si="86"/>
        <v>12399.5</v>
      </c>
      <c r="I885" s="9">
        <f t="shared" si="87"/>
        <v>26.902670518186639</v>
      </c>
    </row>
    <row r="886" spans="1:9" x14ac:dyDescent="0.2">
      <c r="A886" s="32" t="s">
        <v>615</v>
      </c>
      <c r="B886" s="8" t="s">
        <v>258</v>
      </c>
      <c r="C886" s="8" t="s">
        <v>24</v>
      </c>
      <c r="D886" s="8" t="s">
        <v>624</v>
      </c>
      <c r="E886" s="8" t="s">
        <v>616</v>
      </c>
      <c r="F886" s="9">
        <f>[1]вспомогательная!G576</f>
        <v>16963</v>
      </c>
      <c r="G886" s="9">
        <f>[1]вспомогательная!H576</f>
        <v>4563.5</v>
      </c>
      <c r="H886" s="9">
        <f t="shared" si="86"/>
        <v>12399.5</v>
      </c>
      <c r="I886" s="9">
        <f t="shared" si="87"/>
        <v>26.902670518186639</v>
      </c>
    </row>
    <row r="887" spans="1:9" x14ac:dyDescent="0.2">
      <c r="A887" s="7" t="s">
        <v>625</v>
      </c>
      <c r="B887" s="8" t="s">
        <v>258</v>
      </c>
      <c r="C887" s="8" t="s">
        <v>38</v>
      </c>
      <c r="D887" s="8"/>
      <c r="E887" s="8"/>
      <c r="F887" s="9">
        <f>F888+F896</f>
        <v>32083</v>
      </c>
      <c r="G887" s="9">
        <f>G888+G896</f>
        <v>5236.8</v>
      </c>
      <c r="H887" s="9">
        <f t="shared" si="86"/>
        <v>26846.2</v>
      </c>
      <c r="I887" s="9">
        <f t="shared" si="87"/>
        <v>16.322663092603559</v>
      </c>
    </row>
    <row r="888" spans="1:9" ht="30" x14ac:dyDescent="0.2">
      <c r="A888" s="11" t="s">
        <v>69</v>
      </c>
      <c r="B888" s="8" t="s">
        <v>258</v>
      </c>
      <c r="C888" s="8" t="s">
        <v>38</v>
      </c>
      <c r="D888" s="8" t="s">
        <v>70</v>
      </c>
      <c r="E888" s="8"/>
      <c r="F888" s="9">
        <f t="shared" ref="F888:G890" si="95">F889</f>
        <v>24650</v>
      </c>
      <c r="G888" s="9">
        <f t="shared" si="95"/>
        <v>5236.8</v>
      </c>
      <c r="H888" s="9">
        <f t="shared" si="86"/>
        <v>19413.2</v>
      </c>
      <c r="I888" s="9">
        <f t="shared" si="87"/>
        <v>21.244624746450306</v>
      </c>
    </row>
    <row r="889" spans="1:9" x14ac:dyDescent="0.2">
      <c r="A889" s="11" t="s">
        <v>71</v>
      </c>
      <c r="B889" s="8" t="s">
        <v>258</v>
      </c>
      <c r="C889" s="8" t="s">
        <v>38</v>
      </c>
      <c r="D889" s="8" t="s">
        <v>72</v>
      </c>
      <c r="E889" s="8"/>
      <c r="F889" s="9">
        <f t="shared" si="95"/>
        <v>24650</v>
      </c>
      <c r="G889" s="9">
        <f t="shared" si="95"/>
        <v>5236.8</v>
      </c>
      <c r="H889" s="9">
        <f t="shared" si="86"/>
        <v>19413.2</v>
      </c>
      <c r="I889" s="9">
        <f t="shared" si="87"/>
        <v>21.244624746450306</v>
      </c>
    </row>
    <row r="890" spans="1:9" ht="45" x14ac:dyDescent="0.2">
      <c r="A890" s="11" t="s">
        <v>73</v>
      </c>
      <c r="B890" s="8" t="s">
        <v>258</v>
      </c>
      <c r="C890" s="8" t="s">
        <v>38</v>
      </c>
      <c r="D890" s="8" t="s">
        <v>74</v>
      </c>
      <c r="E890" s="8"/>
      <c r="F890" s="9">
        <f t="shared" si="95"/>
        <v>24650</v>
      </c>
      <c r="G890" s="9">
        <f t="shared" si="95"/>
        <v>5236.8</v>
      </c>
      <c r="H890" s="9">
        <f t="shared" si="86"/>
        <v>19413.2</v>
      </c>
      <c r="I890" s="9">
        <f t="shared" si="87"/>
        <v>21.244624746450306</v>
      </c>
    </row>
    <row r="891" spans="1:9" ht="60" x14ac:dyDescent="0.2">
      <c r="A891" s="11" t="s">
        <v>75</v>
      </c>
      <c r="B891" s="8" t="s">
        <v>258</v>
      </c>
      <c r="C891" s="8" t="s">
        <v>38</v>
      </c>
      <c r="D891" s="8" t="s">
        <v>626</v>
      </c>
      <c r="E891" s="8"/>
      <c r="F891" s="9">
        <f>F892+F894</f>
        <v>24650</v>
      </c>
      <c r="G891" s="9">
        <f>G892+G894</f>
        <v>5236.8</v>
      </c>
      <c r="H891" s="9">
        <f t="shared" si="86"/>
        <v>19413.2</v>
      </c>
      <c r="I891" s="9">
        <f t="shared" si="87"/>
        <v>21.244624746450306</v>
      </c>
    </row>
    <row r="892" spans="1:9" ht="30" x14ac:dyDescent="0.2">
      <c r="A892" s="10" t="s">
        <v>27</v>
      </c>
      <c r="B892" s="8" t="s">
        <v>258</v>
      </c>
      <c r="C892" s="8" t="s">
        <v>38</v>
      </c>
      <c r="D892" s="8" t="s">
        <v>626</v>
      </c>
      <c r="E892" s="8" t="s">
        <v>28</v>
      </c>
      <c r="F892" s="9">
        <f>F893</f>
        <v>244</v>
      </c>
      <c r="G892" s="9">
        <f>G893</f>
        <v>39</v>
      </c>
      <c r="H892" s="9">
        <f t="shared" si="86"/>
        <v>205</v>
      </c>
      <c r="I892" s="9">
        <f t="shared" si="87"/>
        <v>15.983606557377051</v>
      </c>
    </row>
    <row r="893" spans="1:9" ht="30" x14ac:dyDescent="0.2">
      <c r="A893" s="10" t="s">
        <v>29</v>
      </c>
      <c r="B893" s="8" t="s">
        <v>258</v>
      </c>
      <c r="C893" s="8" t="s">
        <v>38</v>
      </c>
      <c r="D893" s="8" t="s">
        <v>626</v>
      </c>
      <c r="E893" s="8" t="s">
        <v>30</v>
      </c>
      <c r="F893" s="9">
        <f>[1]вспомогательная!G818</f>
        <v>244</v>
      </c>
      <c r="G893" s="9">
        <f>[1]вспомогательная!H818</f>
        <v>39</v>
      </c>
      <c r="H893" s="9">
        <f t="shared" si="86"/>
        <v>205</v>
      </c>
      <c r="I893" s="9">
        <f t="shared" si="87"/>
        <v>15.983606557377051</v>
      </c>
    </row>
    <row r="894" spans="1:9" x14ac:dyDescent="0.2">
      <c r="A894" s="11" t="s">
        <v>447</v>
      </c>
      <c r="B894" s="8" t="s">
        <v>258</v>
      </c>
      <c r="C894" s="8" t="s">
        <v>38</v>
      </c>
      <c r="D894" s="8" t="s">
        <v>626</v>
      </c>
      <c r="E894" s="8" t="s">
        <v>448</v>
      </c>
      <c r="F894" s="9">
        <f>F895</f>
        <v>24406</v>
      </c>
      <c r="G894" s="9">
        <f>G895</f>
        <v>5197.8</v>
      </c>
      <c r="H894" s="9">
        <f t="shared" si="86"/>
        <v>19208.2</v>
      </c>
      <c r="I894" s="9">
        <f t="shared" si="87"/>
        <v>21.297221994591496</v>
      </c>
    </row>
    <row r="895" spans="1:9" x14ac:dyDescent="0.2">
      <c r="A895" s="11" t="s">
        <v>615</v>
      </c>
      <c r="B895" s="8" t="s">
        <v>258</v>
      </c>
      <c r="C895" s="8" t="s">
        <v>38</v>
      </c>
      <c r="D895" s="8" t="s">
        <v>626</v>
      </c>
      <c r="E895" s="8" t="s">
        <v>616</v>
      </c>
      <c r="F895" s="9">
        <f>[1]вспомогательная!G820</f>
        <v>24406</v>
      </c>
      <c r="G895" s="9">
        <f>[1]вспомогательная!H820</f>
        <v>5197.8</v>
      </c>
      <c r="H895" s="9">
        <f t="shared" si="86"/>
        <v>19208.2</v>
      </c>
      <c r="I895" s="9">
        <f t="shared" si="87"/>
        <v>21.297221994591496</v>
      </c>
    </row>
    <row r="896" spans="1:9" x14ac:dyDescent="0.2">
      <c r="A896" s="11" t="s">
        <v>583</v>
      </c>
      <c r="B896" s="8" t="s">
        <v>258</v>
      </c>
      <c r="C896" s="8" t="s">
        <v>38</v>
      </c>
      <c r="D896" s="8" t="s">
        <v>584</v>
      </c>
      <c r="E896" s="8"/>
      <c r="F896" s="9">
        <f t="shared" ref="F896:G900" si="96">F897</f>
        <v>7433</v>
      </c>
      <c r="G896" s="9">
        <f t="shared" si="96"/>
        <v>0</v>
      </c>
      <c r="H896" s="9">
        <f t="shared" si="86"/>
        <v>7433</v>
      </c>
      <c r="I896" s="9">
        <f t="shared" si="87"/>
        <v>0</v>
      </c>
    </row>
    <row r="897" spans="1:9" ht="33" customHeight="1" x14ac:dyDescent="0.2">
      <c r="A897" s="10" t="s">
        <v>627</v>
      </c>
      <c r="B897" s="8" t="s">
        <v>258</v>
      </c>
      <c r="C897" s="8" t="s">
        <v>38</v>
      </c>
      <c r="D897" s="8" t="s">
        <v>628</v>
      </c>
      <c r="E897" s="8"/>
      <c r="F897" s="9">
        <f t="shared" si="96"/>
        <v>7433</v>
      </c>
      <c r="G897" s="9">
        <f t="shared" si="96"/>
        <v>0</v>
      </c>
      <c r="H897" s="9">
        <f t="shared" si="86"/>
        <v>7433</v>
      </c>
      <c r="I897" s="9">
        <f t="shared" si="87"/>
        <v>0</v>
      </c>
    </row>
    <row r="898" spans="1:9" ht="30" x14ac:dyDescent="0.2">
      <c r="A898" s="10" t="s">
        <v>629</v>
      </c>
      <c r="B898" s="8" t="s">
        <v>258</v>
      </c>
      <c r="C898" s="8" t="s">
        <v>38</v>
      </c>
      <c r="D898" s="8" t="s">
        <v>630</v>
      </c>
      <c r="E898" s="8"/>
      <c r="F898" s="9">
        <f t="shared" si="96"/>
        <v>7433</v>
      </c>
      <c r="G898" s="9">
        <f t="shared" si="96"/>
        <v>0</v>
      </c>
      <c r="H898" s="9">
        <f t="shared" si="86"/>
        <v>7433</v>
      </c>
      <c r="I898" s="9">
        <f t="shared" si="87"/>
        <v>0</v>
      </c>
    </row>
    <row r="899" spans="1:9" ht="45" x14ac:dyDescent="0.2">
      <c r="A899" s="10" t="s">
        <v>631</v>
      </c>
      <c r="B899" s="8" t="s">
        <v>258</v>
      </c>
      <c r="C899" s="8" t="s">
        <v>38</v>
      </c>
      <c r="D899" s="8" t="s">
        <v>632</v>
      </c>
      <c r="E899" s="8"/>
      <c r="F899" s="9">
        <f t="shared" si="96"/>
        <v>7433</v>
      </c>
      <c r="G899" s="9">
        <f t="shared" si="96"/>
        <v>0</v>
      </c>
      <c r="H899" s="9">
        <f t="shared" si="86"/>
        <v>7433</v>
      </c>
      <c r="I899" s="9">
        <f t="shared" si="87"/>
        <v>0</v>
      </c>
    </row>
    <row r="900" spans="1:9" ht="30" x14ac:dyDescent="0.2">
      <c r="A900" s="11" t="s">
        <v>27</v>
      </c>
      <c r="B900" s="8" t="s">
        <v>258</v>
      </c>
      <c r="C900" s="8" t="s">
        <v>38</v>
      </c>
      <c r="D900" s="8" t="s">
        <v>632</v>
      </c>
      <c r="E900" s="8">
        <v>200</v>
      </c>
      <c r="F900" s="9">
        <f t="shared" si="96"/>
        <v>7433</v>
      </c>
      <c r="G900" s="9">
        <f t="shared" si="96"/>
        <v>0</v>
      </c>
      <c r="H900" s="9">
        <f t="shared" si="86"/>
        <v>7433</v>
      </c>
      <c r="I900" s="9">
        <f t="shared" si="87"/>
        <v>0</v>
      </c>
    </row>
    <row r="901" spans="1:9" ht="30" x14ac:dyDescent="0.2">
      <c r="A901" s="11" t="s">
        <v>29</v>
      </c>
      <c r="B901" s="8" t="s">
        <v>258</v>
      </c>
      <c r="C901" s="8" t="s">
        <v>38</v>
      </c>
      <c r="D901" s="8" t="s">
        <v>632</v>
      </c>
      <c r="E901" s="8">
        <v>240</v>
      </c>
      <c r="F901" s="9">
        <f>[1]вспомогательная!G583</f>
        <v>7433</v>
      </c>
      <c r="G901" s="9">
        <f>[1]вспомогательная!H583</f>
        <v>0</v>
      </c>
      <c r="H901" s="9">
        <f t="shared" si="86"/>
        <v>7433</v>
      </c>
      <c r="I901" s="9">
        <f t="shared" si="87"/>
        <v>0</v>
      </c>
    </row>
    <row r="902" spans="1:9" ht="15.75" x14ac:dyDescent="0.25">
      <c r="A902" s="4" t="s">
        <v>633</v>
      </c>
      <c r="B902" s="5" t="s">
        <v>60</v>
      </c>
      <c r="C902" s="5"/>
      <c r="D902" s="5"/>
      <c r="E902" s="5"/>
      <c r="F902" s="6">
        <f>F903</f>
        <v>37301</v>
      </c>
      <c r="G902" s="6">
        <f>G903</f>
        <v>6954.5</v>
      </c>
      <c r="H902" s="6">
        <f t="shared" si="86"/>
        <v>30346.5</v>
      </c>
      <c r="I902" s="6">
        <f t="shared" si="87"/>
        <v>18.644272271520869</v>
      </c>
    </row>
    <row r="903" spans="1:9" x14ac:dyDescent="0.2">
      <c r="A903" s="11" t="s">
        <v>634</v>
      </c>
      <c r="B903" s="8" t="s">
        <v>60</v>
      </c>
      <c r="C903" s="8" t="s">
        <v>12</v>
      </c>
      <c r="D903" s="8"/>
      <c r="E903" s="8"/>
      <c r="F903" s="9">
        <f>F904+F913+F932</f>
        <v>37301</v>
      </c>
      <c r="G903" s="9">
        <f>G904+G913+G932</f>
        <v>6954.5</v>
      </c>
      <c r="H903" s="9">
        <f t="shared" ref="H903:H955" si="97">F903-G903</f>
        <v>30346.5</v>
      </c>
      <c r="I903" s="9">
        <f t="shared" ref="I903:I955" si="98">G903/F903*100</f>
        <v>18.644272271520869</v>
      </c>
    </row>
    <row r="904" spans="1:9" ht="30" x14ac:dyDescent="0.2">
      <c r="A904" s="10" t="s">
        <v>635</v>
      </c>
      <c r="B904" s="8" t="s">
        <v>60</v>
      </c>
      <c r="C904" s="8" t="s">
        <v>12</v>
      </c>
      <c r="D904" s="8" t="s">
        <v>636</v>
      </c>
      <c r="E904" s="8"/>
      <c r="F904" s="9">
        <f>F905</f>
        <v>35585.599999999999</v>
      </c>
      <c r="G904" s="9">
        <f>G905</f>
        <v>5438.1</v>
      </c>
      <c r="H904" s="9">
        <f t="shared" si="97"/>
        <v>30147.5</v>
      </c>
      <c r="I904" s="9">
        <f t="shared" si="98"/>
        <v>15.281743177015425</v>
      </c>
    </row>
    <row r="905" spans="1:9" ht="30" x14ac:dyDescent="0.2">
      <c r="A905" s="10" t="s">
        <v>637</v>
      </c>
      <c r="B905" s="8" t="s">
        <v>60</v>
      </c>
      <c r="C905" s="8" t="s">
        <v>12</v>
      </c>
      <c r="D905" s="8" t="s">
        <v>638</v>
      </c>
      <c r="E905" s="8"/>
      <c r="F905" s="9">
        <f>F906</f>
        <v>35585.599999999999</v>
      </c>
      <c r="G905" s="9">
        <f>G906</f>
        <v>5438.1</v>
      </c>
      <c r="H905" s="9">
        <f t="shared" si="97"/>
        <v>30147.5</v>
      </c>
      <c r="I905" s="9">
        <f t="shared" si="98"/>
        <v>15.281743177015425</v>
      </c>
    </row>
    <row r="906" spans="1:9" ht="30" x14ac:dyDescent="0.2">
      <c r="A906" s="7" t="s">
        <v>639</v>
      </c>
      <c r="B906" s="8" t="s">
        <v>60</v>
      </c>
      <c r="C906" s="8" t="s">
        <v>12</v>
      </c>
      <c r="D906" s="8" t="s">
        <v>640</v>
      </c>
      <c r="E906" s="8"/>
      <c r="F906" s="9">
        <f>F907+F910</f>
        <v>35585.599999999999</v>
      </c>
      <c r="G906" s="9">
        <f>G907+G910</f>
        <v>5438.1</v>
      </c>
      <c r="H906" s="9">
        <f t="shared" si="97"/>
        <v>30147.5</v>
      </c>
      <c r="I906" s="9">
        <f t="shared" si="98"/>
        <v>15.281743177015425</v>
      </c>
    </row>
    <row r="907" spans="1:9" ht="30" x14ac:dyDescent="0.2">
      <c r="A907" s="7" t="s">
        <v>641</v>
      </c>
      <c r="B907" s="8" t="s">
        <v>60</v>
      </c>
      <c r="C907" s="8" t="s">
        <v>12</v>
      </c>
      <c r="D907" s="8" t="s">
        <v>642</v>
      </c>
      <c r="E907" s="8"/>
      <c r="F907" s="9">
        <f>F908</f>
        <v>964</v>
      </c>
      <c r="G907" s="9">
        <f>G908</f>
        <v>0</v>
      </c>
      <c r="H907" s="9">
        <f t="shared" si="97"/>
        <v>964</v>
      </c>
      <c r="I907" s="9">
        <f t="shared" si="98"/>
        <v>0</v>
      </c>
    </row>
    <row r="908" spans="1:9" ht="30" x14ac:dyDescent="0.2">
      <c r="A908" s="10" t="s">
        <v>107</v>
      </c>
      <c r="B908" s="8" t="s">
        <v>60</v>
      </c>
      <c r="C908" s="8" t="s">
        <v>12</v>
      </c>
      <c r="D908" s="8" t="s">
        <v>642</v>
      </c>
      <c r="E908" s="8" t="s">
        <v>108</v>
      </c>
      <c r="F908" s="9">
        <f>F909</f>
        <v>964</v>
      </c>
      <c r="G908" s="9">
        <f>G909</f>
        <v>0</v>
      </c>
      <c r="H908" s="9">
        <f t="shared" si="97"/>
        <v>964</v>
      </c>
      <c r="I908" s="9">
        <f t="shared" si="98"/>
        <v>0</v>
      </c>
    </row>
    <row r="909" spans="1:9" x14ac:dyDescent="0.2">
      <c r="A909" s="10" t="s">
        <v>643</v>
      </c>
      <c r="B909" s="8" t="s">
        <v>60</v>
      </c>
      <c r="C909" s="8" t="s">
        <v>12</v>
      </c>
      <c r="D909" s="8" t="s">
        <v>642</v>
      </c>
      <c r="E909" s="8" t="s">
        <v>644</v>
      </c>
      <c r="F909" s="9">
        <f>[1]вспомогательная!G970</f>
        <v>964</v>
      </c>
      <c r="G909" s="9">
        <f>[1]вспомогательная!H970</f>
        <v>0</v>
      </c>
      <c r="H909" s="9">
        <f t="shared" si="97"/>
        <v>964</v>
      </c>
      <c r="I909" s="9">
        <f t="shared" si="98"/>
        <v>0</v>
      </c>
    </row>
    <row r="910" spans="1:9" x14ac:dyDescent="0.2">
      <c r="A910" s="7" t="s">
        <v>645</v>
      </c>
      <c r="B910" s="8" t="s">
        <v>60</v>
      </c>
      <c r="C910" s="8" t="s">
        <v>12</v>
      </c>
      <c r="D910" s="8" t="s">
        <v>646</v>
      </c>
      <c r="E910" s="8"/>
      <c r="F910" s="9">
        <f>F911</f>
        <v>34621.599999999999</v>
      </c>
      <c r="G910" s="9">
        <f>G911</f>
        <v>5438.1</v>
      </c>
      <c r="H910" s="9">
        <f t="shared" si="97"/>
        <v>29183.5</v>
      </c>
      <c r="I910" s="9">
        <f t="shared" si="98"/>
        <v>15.707246343323245</v>
      </c>
    </row>
    <row r="911" spans="1:9" ht="30" x14ac:dyDescent="0.2">
      <c r="A911" s="10" t="s">
        <v>107</v>
      </c>
      <c r="B911" s="8" t="s">
        <v>60</v>
      </c>
      <c r="C911" s="8" t="s">
        <v>12</v>
      </c>
      <c r="D911" s="8" t="s">
        <v>646</v>
      </c>
      <c r="E911" s="8" t="s">
        <v>108</v>
      </c>
      <c r="F911" s="9">
        <f>F912</f>
        <v>34621.599999999999</v>
      </c>
      <c r="G911" s="9">
        <f>G912</f>
        <v>5438.1</v>
      </c>
      <c r="H911" s="9">
        <f t="shared" si="97"/>
        <v>29183.5</v>
      </c>
      <c r="I911" s="9">
        <f t="shared" si="98"/>
        <v>15.707246343323245</v>
      </c>
    </row>
    <row r="912" spans="1:9" x14ac:dyDescent="0.2">
      <c r="A912" s="10" t="s">
        <v>643</v>
      </c>
      <c r="B912" s="8" t="s">
        <v>60</v>
      </c>
      <c r="C912" s="8" t="s">
        <v>12</v>
      </c>
      <c r="D912" s="8" t="s">
        <v>646</v>
      </c>
      <c r="E912" s="8" t="s">
        <v>644</v>
      </c>
      <c r="F912" s="9">
        <f>[1]вспомогательная!G973</f>
        <v>34621.599999999999</v>
      </c>
      <c r="G912" s="9">
        <f>[1]вспомогательная!H973</f>
        <v>5438.1</v>
      </c>
      <c r="H912" s="9">
        <f t="shared" si="97"/>
        <v>29183.5</v>
      </c>
      <c r="I912" s="9">
        <f t="shared" si="98"/>
        <v>15.707246343323245</v>
      </c>
    </row>
    <row r="913" spans="1:9" ht="30" x14ac:dyDescent="0.2">
      <c r="A913" s="7" t="s">
        <v>135</v>
      </c>
      <c r="B913" s="8" t="s">
        <v>60</v>
      </c>
      <c r="C913" s="8" t="s">
        <v>12</v>
      </c>
      <c r="D913" s="8" t="s">
        <v>136</v>
      </c>
      <c r="E913" s="8"/>
      <c r="F913" s="9">
        <f>F927+F919+F914</f>
        <v>199</v>
      </c>
      <c r="G913" s="9">
        <f>G927+G919+G914</f>
        <v>0</v>
      </c>
      <c r="H913" s="9">
        <f t="shared" si="97"/>
        <v>199</v>
      </c>
      <c r="I913" s="9">
        <f t="shared" si="98"/>
        <v>0</v>
      </c>
    </row>
    <row r="914" spans="1:9" ht="45" x14ac:dyDescent="0.2">
      <c r="A914" s="7" t="s">
        <v>168</v>
      </c>
      <c r="B914" s="8" t="s">
        <v>60</v>
      </c>
      <c r="C914" s="8" t="s">
        <v>12</v>
      </c>
      <c r="D914" s="8" t="s">
        <v>169</v>
      </c>
      <c r="E914" s="8"/>
      <c r="F914" s="9">
        <f t="shared" ref="F914:G917" si="99">F915</f>
        <v>95</v>
      </c>
      <c r="G914" s="9">
        <f t="shared" si="99"/>
        <v>0</v>
      </c>
      <c r="H914" s="9">
        <f t="shared" si="97"/>
        <v>95</v>
      </c>
      <c r="I914" s="9">
        <f t="shared" si="98"/>
        <v>0</v>
      </c>
    </row>
    <row r="915" spans="1:9" ht="45" x14ac:dyDescent="0.2">
      <c r="A915" s="7" t="s">
        <v>170</v>
      </c>
      <c r="B915" s="8" t="s">
        <v>60</v>
      </c>
      <c r="C915" s="8" t="s">
        <v>12</v>
      </c>
      <c r="D915" s="8" t="s">
        <v>171</v>
      </c>
      <c r="E915" s="8"/>
      <c r="F915" s="9">
        <f t="shared" si="99"/>
        <v>95</v>
      </c>
      <c r="G915" s="9">
        <f t="shared" si="99"/>
        <v>0</v>
      </c>
      <c r="H915" s="9">
        <f t="shared" si="97"/>
        <v>95</v>
      </c>
      <c r="I915" s="9">
        <f t="shared" si="98"/>
        <v>0</v>
      </c>
    </row>
    <row r="916" spans="1:9" ht="60" x14ac:dyDescent="0.2">
      <c r="A916" s="7" t="s">
        <v>172</v>
      </c>
      <c r="B916" s="8" t="s">
        <v>60</v>
      </c>
      <c r="C916" s="8" t="s">
        <v>12</v>
      </c>
      <c r="D916" s="8" t="s">
        <v>173</v>
      </c>
      <c r="E916" s="8"/>
      <c r="F916" s="9">
        <f t="shared" si="99"/>
        <v>95</v>
      </c>
      <c r="G916" s="9">
        <f t="shared" si="99"/>
        <v>0</v>
      </c>
      <c r="H916" s="9">
        <f t="shared" si="97"/>
        <v>95</v>
      </c>
      <c r="I916" s="9">
        <f t="shared" si="98"/>
        <v>0</v>
      </c>
    </row>
    <row r="917" spans="1:9" ht="30" x14ac:dyDescent="0.2">
      <c r="A917" s="10" t="s">
        <v>107</v>
      </c>
      <c r="B917" s="8" t="s">
        <v>60</v>
      </c>
      <c r="C917" s="8" t="s">
        <v>12</v>
      </c>
      <c r="D917" s="8" t="s">
        <v>173</v>
      </c>
      <c r="E917" s="8" t="s">
        <v>108</v>
      </c>
      <c r="F917" s="9">
        <f t="shared" si="99"/>
        <v>95</v>
      </c>
      <c r="G917" s="9">
        <f t="shared" si="99"/>
        <v>0</v>
      </c>
      <c r="H917" s="9">
        <f t="shared" si="97"/>
        <v>95</v>
      </c>
      <c r="I917" s="9">
        <f t="shared" si="98"/>
        <v>0</v>
      </c>
    </row>
    <row r="918" spans="1:9" x14ac:dyDescent="0.2">
      <c r="A918" s="10" t="s">
        <v>643</v>
      </c>
      <c r="B918" s="8" t="s">
        <v>60</v>
      </c>
      <c r="C918" s="8" t="s">
        <v>12</v>
      </c>
      <c r="D918" s="8" t="s">
        <v>173</v>
      </c>
      <c r="E918" s="8" t="s">
        <v>644</v>
      </c>
      <c r="F918" s="9">
        <f>[1]вспомогательная!G979</f>
        <v>95</v>
      </c>
      <c r="G918" s="9">
        <f>[1]вспомогательная!H979</f>
        <v>0</v>
      </c>
      <c r="H918" s="9">
        <f t="shared" si="97"/>
        <v>95</v>
      </c>
      <c r="I918" s="9">
        <f t="shared" si="98"/>
        <v>0</v>
      </c>
    </row>
    <row r="919" spans="1:9" ht="30" x14ac:dyDescent="0.2">
      <c r="A919" s="7" t="s">
        <v>196</v>
      </c>
      <c r="B919" s="8" t="s">
        <v>60</v>
      </c>
      <c r="C919" s="8" t="s">
        <v>12</v>
      </c>
      <c r="D919" s="8" t="s">
        <v>197</v>
      </c>
      <c r="E919" s="8"/>
      <c r="F919" s="9">
        <f>F920</f>
        <v>89</v>
      </c>
      <c r="G919" s="9">
        <f>G920</f>
        <v>0</v>
      </c>
      <c r="H919" s="9">
        <f t="shared" si="97"/>
        <v>89</v>
      </c>
      <c r="I919" s="9">
        <f t="shared" si="98"/>
        <v>0</v>
      </c>
    </row>
    <row r="920" spans="1:9" ht="30" x14ac:dyDescent="0.2">
      <c r="A920" s="7" t="s">
        <v>198</v>
      </c>
      <c r="B920" s="8" t="s">
        <v>60</v>
      </c>
      <c r="C920" s="8" t="s">
        <v>12</v>
      </c>
      <c r="D920" s="8" t="s">
        <v>199</v>
      </c>
      <c r="E920" s="8"/>
      <c r="F920" s="9">
        <f>F921+F924</f>
        <v>89</v>
      </c>
      <c r="G920" s="9">
        <f>G921+G924</f>
        <v>0</v>
      </c>
      <c r="H920" s="9">
        <f t="shared" si="97"/>
        <v>89</v>
      </c>
      <c r="I920" s="9">
        <f t="shared" si="98"/>
        <v>0</v>
      </c>
    </row>
    <row r="921" spans="1:9" ht="30" x14ac:dyDescent="0.2">
      <c r="A921" s="11" t="s">
        <v>200</v>
      </c>
      <c r="B921" s="8" t="s">
        <v>60</v>
      </c>
      <c r="C921" s="8" t="s">
        <v>12</v>
      </c>
      <c r="D921" s="8" t="s">
        <v>201</v>
      </c>
      <c r="E921" s="8"/>
      <c r="F921" s="9">
        <f>F922</f>
        <v>76</v>
      </c>
      <c r="G921" s="9">
        <f>G922</f>
        <v>0</v>
      </c>
      <c r="H921" s="9">
        <f t="shared" si="97"/>
        <v>76</v>
      </c>
      <c r="I921" s="9">
        <f t="shared" si="98"/>
        <v>0</v>
      </c>
    </row>
    <row r="922" spans="1:9" ht="30" x14ac:dyDescent="0.2">
      <c r="A922" s="10" t="s">
        <v>107</v>
      </c>
      <c r="B922" s="8" t="s">
        <v>60</v>
      </c>
      <c r="C922" s="8" t="s">
        <v>12</v>
      </c>
      <c r="D922" s="8" t="s">
        <v>201</v>
      </c>
      <c r="E922" s="8" t="s">
        <v>108</v>
      </c>
      <c r="F922" s="9">
        <f>F923</f>
        <v>76</v>
      </c>
      <c r="G922" s="9">
        <f>G923</f>
        <v>0</v>
      </c>
      <c r="H922" s="9">
        <f t="shared" si="97"/>
        <v>76</v>
      </c>
      <c r="I922" s="9">
        <f t="shared" si="98"/>
        <v>0</v>
      </c>
    </row>
    <row r="923" spans="1:9" x14ac:dyDescent="0.2">
      <c r="A923" s="10" t="s">
        <v>643</v>
      </c>
      <c r="B923" s="8" t="s">
        <v>60</v>
      </c>
      <c r="C923" s="8" t="s">
        <v>12</v>
      </c>
      <c r="D923" s="8" t="s">
        <v>201</v>
      </c>
      <c r="E923" s="8" t="s">
        <v>644</v>
      </c>
      <c r="F923" s="9">
        <f>[1]вспомогательная!G984</f>
        <v>76</v>
      </c>
      <c r="G923" s="9">
        <f>[1]вспомогательная!H984</f>
        <v>0</v>
      </c>
      <c r="H923" s="9">
        <f t="shared" si="97"/>
        <v>76</v>
      </c>
      <c r="I923" s="9">
        <f t="shared" si="98"/>
        <v>0</v>
      </c>
    </row>
    <row r="924" spans="1:9" ht="30" x14ac:dyDescent="0.2">
      <c r="A924" s="11" t="s">
        <v>202</v>
      </c>
      <c r="B924" s="8" t="s">
        <v>60</v>
      </c>
      <c r="C924" s="8" t="s">
        <v>12</v>
      </c>
      <c r="D924" s="8" t="s">
        <v>203</v>
      </c>
      <c r="E924" s="8"/>
      <c r="F924" s="9">
        <f>F925</f>
        <v>13</v>
      </c>
      <c r="G924" s="9">
        <f>G925</f>
        <v>0</v>
      </c>
      <c r="H924" s="9">
        <f t="shared" si="97"/>
        <v>13</v>
      </c>
      <c r="I924" s="9">
        <f t="shared" si="98"/>
        <v>0</v>
      </c>
    </row>
    <row r="925" spans="1:9" ht="30" x14ac:dyDescent="0.2">
      <c r="A925" s="10" t="s">
        <v>107</v>
      </c>
      <c r="B925" s="8" t="s">
        <v>60</v>
      </c>
      <c r="C925" s="8" t="s">
        <v>12</v>
      </c>
      <c r="D925" s="8" t="s">
        <v>203</v>
      </c>
      <c r="E925" s="8" t="s">
        <v>108</v>
      </c>
      <c r="F925" s="9">
        <f>F926</f>
        <v>13</v>
      </c>
      <c r="G925" s="9">
        <f>G926</f>
        <v>0</v>
      </c>
      <c r="H925" s="9">
        <f t="shared" si="97"/>
        <v>13</v>
      </c>
      <c r="I925" s="9">
        <f t="shared" si="98"/>
        <v>0</v>
      </c>
    </row>
    <row r="926" spans="1:9" x14ac:dyDescent="0.2">
      <c r="A926" s="10" t="s">
        <v>643</v>
      </c>
      <c r="B926" s="8" t="s">
        <v>60</v>
      </c>
      <c r="C926" s="8" t="s">
        <v>12</v>
      </c>
      <c r="D926" s="8" t="s">
        <v>203</v>
      </c>
      <c r="E926" s="8" t="s">
        <v>644</v>
      </c>
      <c r="F926" s="9">
        <f>[1]вспомогательная!G987</f>
        <v>13</v>
      </c>
      <c r="G926" s="9">
        <f>[1]вспомогательная!H987</f>
        <v>0</v>
      </c>
      <c r="H926" s="9">
        <f t="shared" si="97"/>
        <v>13</v>
      </c>
      <c r="I926" s="9">
        <f t="shared" si="98"/>
        <v>0</v>
      </c>
    </row>
    <row r="927" spans="1:9" ht="32.25" customHeight="1" x14ac:dyDescent="0.2">
      <c r="A927" s="7" t="s">
        <v>156</v>
      </c>
      <c r="B927" s="8" t="s">
        <v>60</v>
      </c>
      <c r="C927" s="8" t="s">
        <v>12</v>
      </c>
      <c r="D927" s="8" t="s">
        <v>157</v>
      </c>
      <c r="E927" s="8"/>
      <c r="F927" s="14">
        <f t="shared" ref="F927:G930" si="100">F928</f>
        <v>15</v>
      </c>
      <c r="G927" s="14">
        <f t="shared" si="100"/>
        <v>0</v>
      </c>
      <c r="H927" s="9">
        <f t="shared" si="97"/>
        <v>15</v>
      </c>
      <c r="I927" s="9">
        <f t="shared" si="98"/>
        <v>0</v>
      </c>
    </row>
    <row r="928" spans="1:9" ht="19.5" customHeight="1" x14ac:dyDescent="0.2">
      <c r="A928" s="7" t="s">
        <v>158</v>
      </c>
      <c r="B928" s="8" t="s">
        <v>60</v>
      </c>
      <c r="C928" s="8" t="s">
        <v>12</v>
      </c>
      <c r="D928" s="8" t="s">
        <v>159</v>
      </c>
      <c r="E928" s="8"/>
      <c r="F928" s="14">
        <f t="shared" si="100"/>
        <v>15</v>
      </c>
      <c r="G928" s="14">
        <f t="shared" si="100"/>
        <v>0</v>
      </c>
      <c r="H928" s="9">
        <f t="shared" si="97"/>
        <v>15</v>
      </c>
      <c r="I928" s="9">
        <f t="shared" si="98"/>
        <v>0</v>
      </c>
    </row>
    <row r="929" spans="1:9" ht="45" x14ac:dyDescent="0.2">
      <c r="A929" s="11" t="s">
        <v>160</v>
      </c>
      <c r="B929" s="8" t="s">
        <v>60</v>
      </c>
      <c r="C929" s="8" t="s">
        <v>12</v>
      </c>
      <c r="D929" s="8" t="s">
        <v>161</v>
      </c>
      <c r="E929" s="8"/>
      <c r="F929" s="14">
        <f t="shared" si="100"/>
        <v>15</v>
      </c>
      <c r="G929" s="14">
        <f t="shared" si="100"/>
        <v>0</v>
      </c>
      <c r="H929" s="9">
        <f t="shared" si="97"/>
        <v>15</v>
      </c>
      <c r="I929" s="9">
        <f t="shared" si="98"/>
        <v>0</v>
      </c>
    </row>
    <row r="930" spans="1:9" ht="30" x14ac:dyDescent="0.2">
      <c r="A930" s="10" t="s">
        <v>107</v>
      </c>
      <c r="B930" s="8" t="s">
        <v>60</v>
      </c>
      <c r="C930" s="8" t="s">
        <v>12</v>
      </c>
      <c r="D930" s="8" t="s">
        <v>161</v>
      </c>
      <c r="E930" s="8" t="s">
        <v>108</v>
      </c>
      <c r="F930" s="14">
        <f t="shared" si="100"/>
        <v>15</v>
      </c>
      <c r="G930" s="14">
        <f t="shared" si="100"/>
        <v>0</v>
      </c>
      <c r="H930" s="9">
        <f t="shared" si="97"/>
        <v>15</v>
      </c>
      <c r="I930" s="9">
        <f t="shared" si="98"/>
        <v>0</v>
      </c>
    </row>
    <row r="931" spans="1:9" x14ac:dyDescent="0.2">
      <c r="A931" s="10" t="s">
        <v>643</v>
      </c>
      <c r="B931" s="8" t="s">
        <v>60</v>
      </c>
      <c r="C931" s="8" t="s">
        <v>12</v>
      </c>
      <c r="D931" s="8" t="s">
        <v>161</v>
      </c>
      <c r="E931" s="8" t="s">
        <v>644</v>
      </c>
      <c r="F931" s="14">
        <f>[1]вспомогательная!G992</f>
        <v>15</v>
      </c>
      <c r="G931" s="14">
        <f>[1]вспомогательная!H992</f>
        <v>0</v>
      </c>
      <c r="H931" s="9">
        <f t="shared" si="97"/>
        <v>15</v>
      </c>
      <c r="I931" s="9">
        <f t="shared" si="98"/>
        <v>0</v>
      </c>
    </row>
    <row r="932" spans="1:9" x14ac:dyDescent="0.2">
      <c r="A932" s="10" t="s">
        <v>61</v>
      </c>
      <c r="B932" s="8" t="s">
        <v>60</v>
      </c>
      <c r="C932" s="8" t="s">
        <v>12</v>
      </c>
      <c r="D932" s="8" t="s">
        <v>62</v>
      </c>
      <c r="E932" s="8"/>
      <c r="F932" s="26">
        <f t="shared" ref="F932:G935" si="101">F933</f>
        <v>1516.4</v>
      </c>
      <c r="G932" s="26">
        <f t="shared" si="101"/>
        <v>1516.4</v>
      </c>
      <c r="H932" s="9">
        <f t="shared" si="97"/>
        <v>0</v>
      </c>
      <c r="I932" s="9">
        <f t="shared" si="98"/>
        <v>100</v>
      </c>
    </row>
    <row r="933" spans="1:9" x14ac:dyDescent="0.2">
      <c r="A933" s="11" t="s">
        <v>121</v>
      </c>
      <c r="B933" s="8" t="s">
        <v>60</v>
      </c>
      <c r="C933" s="8" t="s">
        <v>12</v>
      </c>
      <c r="D933" s="17" t="s">
        <v>122</v>
      </c>
      <c r="E933" s="17"/>
      <c r="F933" s="26">
        <f t="shared" si="101"/>
        <v>1516.4</v>
      </c>
      <c r="G933" s="26">
        <f t="shared" si="101"/>
        <v>1516.4</v>
      </c>
      <c r="H933" s="9">
        <f t="shared" si="97"/>
        <v>0</v>
      </c>
      <c r="I933" s="9">
        <f t="shared" si="98"/>
        <v>100</v>
      </c>
    </row>
    <row r="934" spans="1:9" ht="45" x14ac:dyDescent="0.2">
      <c r="A934" s="16" t="s">
        <v>647</v>
      </c>
      <c r="B934" s="8" t="s">
        <v>60</v>
      </c>
      <c r="C934" s="8" t="s">
        <v>12</v>
      </c>
      <c r="D934" s="17" t="s">
        <v>648</v>
      </c>
      <c r="E934" s="17"/>
      <c r="F934" s="26">
        <f t="shared" si="101"/>
        <v>1516.4</v>
      </c>
      <c r="G934" s="26">
        <f t="shared" si="101"/>
        <v>1516.4</v>
      </c>
      <c r="H934" s="9">
        <f t="shared" si="97"/>
        <v>0</v>
      </c>
      <c r="I934" s="9">
        <f t="shared" si="98"/>
        <v>100</v>
      </c>
    </row>
    <row r="935" spans="1:9" ht="30" x14ac:dyDescent="0.2">
      <c r="A935" s="10" t="s">
        <v>455</v>
      </c>
      <c r="B935" s="8" t="s">
        <v>60</v>
      </c>
      <c r="C935" s="8" t="s">
        <v>12</v>
      </c>
      <c r="D935" s="17" t="s">
        <v>648</v>
      </c>
      <c r="E935" s="17" t="s">
        <v>456</v>
      </c>
      <c r="F935" s="26">
        <f t="shared" si="101"/>
        <v>1516.4</v>
      </c>
      <c r="G935" s="26">
        <f t="shared" si="101"/>
        <v>1516.4</v>
      </c>
      <c r="H935" s="9">
        <f t="shared" si="97"/>
        <v>0</v>
      </c>
      <c r="I935" s="9">
        <f t="shared" si="98"/>
        <v>100</v>
      </c>
    </row>
    <row r="936" spans="1:9" x14ac:dyDescent="0.2">
      <c r="A936" s="10" t="s">
        <v>457</v>
      </c>
      <c r="B936" s="8" t="s">
        <v>60</v>
      </c>
      <c r="C936" s="8" t="s">
        <v>12</v>
      </c>
      <c r="D936" s="17" t="s">
        <v>648</v>
      </c>
      <c r="E936" s="17" t="s">
        <v>458</v>
      </c>
      <c r="F936" s="26">
        <f>[1]вспомогательная!G997</f>
        <v>1516.4</v>
      </c>
      <c r="G936" s="26">
        <f>[1]вспомогательная!H997</f>
        <v>1516.4</v>
      </c>
      <c r="H936" s="9">
        <f t="shared" si="97"/>
        <v>0</v>
      </c>
      <c r="I936" s="9">
        <f t="shared" si="98"/>
        <v>100</v>
      </c>
    </row>
    <row r="937" spans="1:9" ht="15.75" x14ac:dyDescent="0.25">
      <c r="A937" s="21" t="s">
        <v>649</v>
      </c>
      <c r="B937" s="8" t="s">
        <v>282</v>
      </c>
      <c r="C937" s="8"/>
      <c r="D937" s="8"/>
      <c r="E937" s="8"/>
      <c r="F937" s="33">
        <f t="shared" ref="F937:G939" si="102">F938</f>
        <v>13700</v>
      </c>
      <c r="G937" s="33">
        <f t="shared" si="102"/>
        <v>2519.4</v>
      </c>
      <c r="H937" s="6">
        <f t="shared" si="97"/>
        <v>11180.6</v>
      </c>
      <c r="I937" s="6">
        <f t="shared" si="98"/>
        <v>18.389781021897811</v>
      </c>
    </row>
    <row r="938" spans="1:9" x14ac:dyDescent="0.2">
      <c r="A938" s="10" t="s">
        <v>650</v>
      </c>
      <c r="B938" s="8" t="s">
        <v>282</v>
      </c>
      <c r="C938" s="8" t="s">
        <v>38</v>
      </c>
      <c r="D938" s="8"/>
      <c r="E938" s="8"/>
      <c r="F938" s="14">
        <f t="shared" si="102"/>
        <v>13700</v>
      </c>
      <c r="G938" s="14">
        <f t="shared" si="102"/>
        <v>2519.4</v>
      </c>
      <c r="H938" s="9">
        <f t="shared" si="97"/>
        <v>11180.6</v>
      </c>
      <c r="I938" s="9">
        <f t="shared" si="98"/>
        <v>18.389781021897811</v>
      </c>
    </row>
    <row r="939" spans="1:9" ht="30" x14ac:dyDescent="0.2">
      <c r="A939" s="7" t="s">
        <v>306</v>
      </c>
      <c r="B939" s="8" t="s">
        <v>282</v>
      </c>
      <c r="C939" s="8" t="s">
        <v>38</v>
      </c>
      <c r="D939" s="8" t="s">
        <v>651</v>
      </c>
      <c r="E939" s="8"/>
      <c r="F939" s="9">
        <f t="shared" si="102"/>
        <v>13700</v>
      </c>
      <c r="G939" s="9">
        <f t="shared" si="102"/>
        <v>2519.4</v>
      </c>
      <c r="H939" s="9">
        <f t="shared" si="97"/>
        <v>11180.6</v>
      </c>
      <c r="I939" s="9">
        <f t="shared" si="98"/>
        <v>18.389781021897811</v>
      </c>
    </row>
    <row r="940" spans="1:9" ht="30" x14ac:dyDescent="0.2">
      <c r="A940" s="11" t="s">
        <v>652</v>
      </c>
      <c r="B940" s="8" t="s">
        <v>282</v>
      </c>
      <c r="C940" s="8" t="s">
        <v>38</v>
      </c>
      <c r="D940" s="8" t="s">
        <v>653</v>
      </c>
      <c r="E940" s="8"/>
      <c r="F940" s="9">
        <f>F941+F943+F945</f>
        <v>13700</v>
      </c>
      <c r="G940" s="9">
        <f>G941+G943+G945</f>
        <v>2519.4</v>
      </c>
      <c r="H940" s="9">
        <f t="shared" si="97"/>
        <v>11180.6</v>
      </c>
      <c r="I940" s="9">
        <f t="shared" si="98"/>
        <v>18.389781021897811</v>
      </c>
    </row>
    <row r="941" spans="1:9" ht="60" x14ac:dyDescent="0.2">
      <c r="A941" s="11" t="s">
        <v>19</v>
      </c>
      <c r="B941" s="8" t="s">
        <v>282</v>
      </c>
      <c r="C941" s="8" t="s">
        <v>38</v>
      </c>
      <c r="D941" s="8" t="s">
        <v>653</v>
      </c>
      <c r="E941" s="8">
        <v>100</v>
      </c>
      <c r="F941" s="9">
        <f>F942</f>
        <v>13050</v>
      </c>
      <c r="G941" s="9">
        <f>G942</f>
        <v>2432.8000000000002</v>
      </c>
      <c r="H941" s="9">
        <f t="shared" si="97"/>
        <v>10617.2</v>
      </c>
      <c r="I941" s="9">
        <f t="shared" si="98"/>
        <v>18.642145593869731</v>
      </c>
    </row>
    <row r="942" spans="1:9" x14ac:dyDescent="0.2">
      <c r="A942" s="11" t="s">
        <v>77</v>
      </c>
      <c r="B942" s="8" t="s">
        <v>282</v>
      </c>
      <c r="C942" s="8" t="s">
        <v>38</v>
      </c>
      <c r="D942" s="8" t="s">
        <v>653</v>
      </c>
      <c r="E942" s="8">
        <v>110</v>
      </c>
      <c r="F942" s="9">
        <f>[1]вспомогательная!G589</f>
        <v>13050</v>
      </c>
      <c r="G942" s="9">
        <f>[1]вспомогательная!H589</f>
        <v>2432.8000000000002</v>
      </c>
      <c r="H942" s="9">
        <f t="shared" si="97"/>
        <v>10617.2</v>
      </c>
      <c r="I942" s="9">
        <f t="shared" si="98"/>
        <v>18.642145593869731</v>
      </c>
    </row>
    <row r="943" spans="1:9" ht="30" x14ac:dyDescent="0.2">
      <c r="A943" s="11" t="s">
        <v>27</v>
      </c>
      <c r="B943" s="8" t="s">
        <v>282</v>
      </c>
      <c r="C943" s="8" t="s">
        <v>38</v>
      </c>
      <c r="D943" s="8" t="s">
        <v>653</v>
      </c>
      <c r="E943" s="8">
        <v>200</v>
      </c>
      <c r="F943" s="9">
        <f>F944</f>
        <v>500</v>
      </c>
      <c r="G943" s="9">
        <f>G944</f>
        <v>55.6</v>
      </c>
      <c r="H943" s="9">
        <f t="shared" si="97"/>
        <v>444.4</v>
      </c>
      <c r="I943" s="9">
        <f t="shared" si="98"/>
        <v>11.120000000000001</v>
      </c>
    </row>
    <row r="944" spans="1:9" ht="30" x14ac:dyDescent="0.2">
      <c r="A944" s="11" t="s">
        <v>29</v>
      </c>
      <c r="B944" s="8" t="s">
        <v>282</v>
      </c>
      <c r="C944" s="8" t="s">
        <v>38</v>
      </c>
      <c r="D944" s="8" t="s">
        <v>653</v>
      </c>
      <c r="E944" s="8">
        <v>240</v>
      </c>
      <c r="F944" s="9">
        <f>[1]вспомогательная!G591</f>
        <v>500</v>
      </c>
      <c r="G944" s="9">
        <f>[1]вспомогательная!H591</f>
        <v>55.6</v>
      </c>
      <c r="H944" s="9">
        <f t="shared" si="97"/>
        <v>444.4</v>
      </c>
      <c r="I944" s="9">
        <f t="shared" si="98"/>
        <v>11.120000000000001</v>
      </c>
    </row>
    <row r="945" spans="1:9" x14ac:dyDescent="0.2">
      <c r="A945" s="11" t="s">
        <v>31</v>
      </c>
      <c r="B945" s="8" t="s">
        <v>282</v>
      </c>
      <c r="C945" s="8" t="s">
        <v>38</v>
      </c>
      <c r="D945" s="8" t="s">
        <v>653</v>
      </c>
      <c r="E945" s="8">
        <v>800</v>
      </c>
      <c r="F945" s="9">
        <f>F946</f>
        <v>150</v>
      </c>
      <c r="G945" s="9">
        <f>G946</f>
        <v>31</v>
      </c>
      <c r="H945" s="9">
        <f t="shared" si="97"/>
        <v>119</v>
      </c>
      <c r="I945" s="9">
        <f t="shared" si="98"/>
        <v>20.666666666666668</v>
      </c>
    </row>
    <row r="946" spans="1:9" x14ac:dyDescent="0.2">
      <c r="A946" s="11" t="s">
        <v>33</v>
      </c>
      <c r="B946" s="8" t="s">
        <v>282</v>
      </c>
      <c r="C946" s="8" t="s">
        <v>38</v>
      </c>
      <c r="D946" s="8" t="s">
        <v>653</v>
      </c>
      <c r="E946" s="8">
        <v>850</v>
      </c>
      <c r="F946" s="9">
        <f>[1]вспомогательная!G593</f>
        <v>150</v>
      </c>
      <c r="G946" s="9">
        <f>[1]вспомогательная!H593</f>
        <v>31</v>
      </c>
      <c r="H946" s="9">
        <f t="shared" si="97"/>
        <v>119</v>
      </c>
      <c r="I946" s="9">
        <f t="shared" si="98"/>
        <v>20.666666666666668</v>
      </c>
    </row>
    <row r="947" spans="1:9" ht="24" customHeight="1" x14ac:dyDescent="0.25">
      <c r="A947" s="4" t="s">
        <v>654</v>
      </c>
      <c r="B947" s="5" t="s">
        <v>68</v>
      </c>
      <c r="C947" s="5"/>
      <c r="D947" s="34"/>
      <c r="E947" s="34"/>
      <c r="F947" s="6">
        <f t="shared" ref="F947:G953" si="103">F948</f>
        <v>33000</v>
      </c>
      <c r="G947" s="6">
        <f t="shared" si="103"/>
        <v>7723</v>
      </c>
      <c r="H947" s="6">
        <f t="shared" si="97"/>
        <v>25277</v>
      </c>
      <c r="I947" s="6">
        <f t="shared" si="98"/>
        <v>23.403030303030302</v>
      </c>
    </row>
    <row r="948" spans="1:9" ht="30" x14ac:dyDescent="0.2">
      <c r="A948" s="7" t="s">
        <v>655</v>
      </c>
      <c r="B948" s="8" t="s">
        <v>68</v>
      </c>
      <c r="C948" s="8" t="s">
        <v>12</v>
      </c>
      <c r="D948" s="27"/>
      <c r="E948" s="27"/>
      <c r="F948" s="9">
        <f t="shared" si="103"/>
        <v>33000</v>
      </c>
      <c r="G948" s="9">
        <f t="shared" si="103"/>
        <v>7723</v>
      </c>
      <c r="H948" s="9">
        <f t="shared" si="97"/>
        <v>25277</v>
      </c>
      <c r="I948" s="9">
        <f t="shared" si="98"/>
        <v>23.403030303030302</v>
      </c>
    </row>
    <row r="949" spans="1:9" ht="30" x14ac:dyDescent="0.2">
      <c r="A949" s="11" t="s">
        <v>39</v>
      </c>
      <c r="B949" s="8" t="s">
        <v>68</v>
      </c>
      <c r="C949" s="8" t="s">
        <v>12</v>
      </c>
      <c r="D949" s="8" t="s">
        <v>40</v>
      </c>
      <c r="E949" s="27"/>
      <c r="F949" s="9">
        <f t="shared" si="103"/>
        <v>33000</v>
      </c>
      <c r="G949" s="9">
        <f t="shared" si="103"/>
        <v>7723</v>
      </c>
      <c r="H949" s="9">
        <f t="shared" si="97"/>
        <v>25277</v>
      </c>
      <c r="I949" s="9">
        <f t="shared" si="98"/>
        <v>23.403030303030302</v>
      </c>
    </row>
    <row r="950" spans="1:9" x14ac:dyDescent="0.2">
      <c r="A950" s="7" t="s">
        <v>656</v>
      </c>
      <c r="B950" s="8" t="s">
        <v>68</v>
      </c>
      <c r="C950" s="8" t="s">
        <v>12</v>
      </c>
      <c r="D950" s="8" t="s">
        <v>657</v>
      </c>
      <c r="E950" s="8"/>
      <c r="F950" s="9">
        <f t="shared" si="103"/>
        <v>33000</v>
      </c>
      <c r="G950" s="9">
        <f t="shared" si="103"/>
        <v>7723</v>
      </c>
      <c r="H950" s="9">
        <f t="shared" si="97"/>
        <v>25277</v>
      </c>
      <c r="I950" s="9">
        <f t="shared" si="98"/>
        <v>23.403030303030302</v>
      </c>
    </row>
    <row r="951" spans="1:9" ht="30" x14ac:dyDescent="0.2">
      <c r="A951" s="10" t="s">
        <v>658</v>
      </c>
      <c r="B951" s="8" t="s">
        <v>68</v>
      </c>
      <c r="C951" s="8" t="s">
        <v>12</v>
      </c>
      <c r="D951" s="8" t="s">
        <v>659</v>
      </c>
      <c r="E951" s="8"/>
      <c r="F951" s="9">
        <f t="shared" si="103"/>
        <v>33000</v>
      </c>
      <c r="G951" s="9">
        <f t="shared" si="103"/>
        <v>7723</v>
      </c>
      <c r="H951" s="9">
        <f t="shared" si="97"/>
        <v>25277</v>
      </c>
      <c r="I951" s="9">
        <f t="shared" si="98"/>
        <v>23.403030303030302</v>
      </c>
    </row>
    <row r="952" spans="1:9" ht="30" x14ac:dyDescent="0.2">
      <c r="A952" s="10" t="s">
        <v>660</v>
      </c>
      <c r="B952" s="8" t="s">
        <v>68</v>
      </c>
      <c r="C952" s="8" t="s">
        <v>12</v>
      </c>
      <c r="D952" s="8" t="s">
        <v>661</v>
      </c>
      <c r="E952" s="8"/>
      <c r="F952" s="9">
        <f t="shared" si="103"/>
        <v>33000</v>
      </c>
      <c r="G952" s="9">
        <f t="shared" si="103"/>
        <v>7723</v>
      </c>
      <c r="H952" s="9">
        <f t="shared" si="97"/>
        <v>25277</v>
      </c>
      <c r="I952" s="9">
        <f t="shared" si="98"/>
        <v>23.403030303030302</v>
      </c>
    </row>
    <row r="953" spans="1:9" x14ac:dyDescent="0.2">
      <c r="A953" s="7" t="s">
        <v>662</v>
      </c>
      <c r="B953" s="8" t="s">
        <v>68</v>
      </c>
      <c r="C953" s="8" t="s">
        <v>12</v>
      </c>
      <c r="D953" s="8" t="s">
        <v>661</v>
      </c>
      <c r="E953" s="8" t="s">
        <v>663</v>
      </c>
      <c r="F953" s="9">
        <f t="shared" si="103"/>
        <v>33000</v>
      </c>
      <c r="G953" s="9">
        <f t="shared" si="103"/>
        <v>7723</v>
      </c>
      <c r="H953" s="9">
        <f t="shared" si="97"/>
        <v>25277</v>
      </c>
      <c r="I953" s="9">
        <f t="shared" si="98"/>
        <v>23.403030303030302</v>
      </c>
    </row>
    <row r="954" spans="1:9" x14ac:dyDescent="0.2">
      <c r="A954" s="7" t="s">
        <v>664</v>
      </c>
      <c r="B954" s="8" t="s">
        <v>68</v>
      </c>
      <c r="C954" s="8" t="s">
        <v>12</v>
      </c>
      <c r="D954" s="8" t="s">
        <v>661</v>
      </c>
      <c r="E954" s="8" t="s">
        <v>665</v>
      </c>
      <c r="F954" s="9">
        <f>[1]вспомогательная!G601</f>
        <v>33000</v>
      </c>
      <c r="G954" s="9">
        <f>[1]вспомогательная!H601</f>
        <v>7723</v>
      </c>
      <c r="H954" s="9">
        <f t="shared" si="97"/>
        <v>25277</v>
      </c>
      <c r="I954" s="9">
        <f t="shared" si="98"/>
        <v>23.403030303030302</v>
      </c>
    </row>
    <row r="955" spans="1:9" ht="23.25" customHeight="1" x14ac:dyDescent="0.25">
      <c r="A955" s="35" t="s">
        <v>666</v>
      </c>
      <c r="B955" s="36"/>
      <c r="C955" s="5"/>
      <c r="D955" s="36"/>
      <c r="E955" s="36"/>
      <c r="F955" s="33">
        <f>F6+F154+F169++F243+F379+F464+F490+F745+F834+F840+F902+F947+F937</f>
        <v>2187131.9000000004</v>
      </c>
      <c r="G955" s="33">
        <f>G6+G154+G169++G243+G379+G464+G490+G745+G834+G840+G902+G947+G937</f>
        <v>330731.50000000006</v>
      </c>
      <c r="H955" s="6">
        <f t="shared" si="97"/>
        <v>1856400.4000000004</v>
      </c>
      <c r="I955" s="6">
        <f t="shared" si="98"/>
        <v>15.1216988787919</v>
      </c>
    </row>
    <row r="956" spans="1:9" ht="15.75" x14ac:dyDescent="0.25">
      <c r="A956" s="37"/>
      <c r="B956" s="37"/>
      <c r="C956" s="38"/>
      <c r="D956" s="37"/>
      <c r="E956" s="37"/>
      <c r="F956" s="39"/>
    </row>
    <row r="957" spans="1:9" ht="15.75" x14ac:dyDescent="0.25">
      <c r="A957" s="40"/>
      <c r="B957" s="37"/>
      <c r="C957" s="37"/>
      <c r="D957" s="37"/>
      <c r="E957" s="37"/>
      <c r="F957" s="39"/>
    </row>
    <row r="958" spans="1:9" ht="15.75" x14ac:dyDescent="0.25">
      <c r="A958" s="40"/>
      <c r="B958" s="37"/>
      <c r="C958" s="37"/>
      <c r="D958" s="37"/>
      <c r="E958" s="37"/>
      <c r="F958" s="37"/>
    </row>
    <row r="959" spans="1:9" ht="15.75" x14ac:dyDescent="0.25">
      <c r="A959" s="37"/>
      <c r="C959" s="37"/>
    </row>
  </sheetData>
  <mergeCells count="11">
    <mergeCell ref="G4:G5"/>
    <mergeCell ref="H4:H5"/>
    <mergeCell ref="I4:I5"/>
    <mergeCell ref="A1:F1"/>
    <mergeCell ref="A2:F2"/>
    <mergeCell ref="A4:A5"/>
    <mergeCell ref="B4:B5"/>
    <mergeCell ref="C4:C5"/>
    <mergeCell ref="D4:D5"/>
    <mergeCell ref="E4:E5"/>
    <mergeCell ref="F4:F5"/>
  </mergeCells>
  <pageMargins left="0.15748031496062992" right="0.15748031496062992" top="0.39370078740157483" bottom="0.31496062992125984" header="0.19685039370078741" footer="0.19685039370078741"/>
  <pageSetup paperSize="9" scale="56" firstPageNumber="0" orientation="portrait" r:id="rId1"/>
  <headerFooter alignWithMargins="0">
    <oddHeader>Страница &amp;P из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1"/>
  <sheetViews>
    <sheetView zoomScale="75" workbookViewId="0">
      <selection activeCell="C14" sqref="C14"/>
    </sheetView>
  </sheetViews>
  <sheetFormatPr defaultRowHeight="15" x14ac:dyDescent="0.25"/>
  <cols>
    <col min="1" max="1" width="46.5703125" style="50" customWidth="1"/>
    <col min="2" max="2" width="30.7109375" style="50" customWidth="1"/>
    <col min="3" max="3" width="16.28515625" style="50" customWidth="1"/>
    <col min="4" max="4" width="13.7109375" style="50" customWidth="1"/>
    <col min="5" max="5" width="16.7109375" style="50" customWidth="1"/>
    <col min="6" max="6" width="11.42578125" style="50" customWidth="1"/>
    <col min="7" max="256" width="9.140625" style="50"/>
    <col min="257" max="257" width="46.5703125" style="50" customWidth="1"/>
    <col min="258" max="258" width="30.7109375" style="50" customWidth="1"/>
    <col min="259" max="259" width="16.28515625" style="50" customWidth="1"/>
    <col min="260" max="260" width="13.7109375" style="50" customWidth="1"/>
    <col min="261" max="261" width="16.7109375" style="50" customWidth="1"/>
    <col min="262" max="262" width="11.42578125" style="50" customWidth="1"/>
    <col min="263" max="512" width="9.140625" style="50"/>
    <col min="513" max="513" width="46.5703125" style="50" customWidth="1"/>
    <col min="514" max="514" width="30.7109375" style="50" customWidth="1"/>
    <col min="515" max="515" width="16.28515625" style="50" customWidth="1"/>
    <col min="516" max="516" width="13.7109375" style="50" customWidth="1"/>
    <col min="517" max="517" width="16.7109375" style="50" customWidth="1"/>
    <col min="518" max="518" width="11.42578125" style="50" customWidth="1"/>
    <col min="519" max="768" width="9.140625" style="50"/>
    <col min="769" max="769" width="46.5703125" style="50" customWidth="1"/>
    <col min="770" max="770" width="30.7109375" style="50" customWidth="1"/>
    <col min="771" max="771" width="16.28515625" style="50" customWidth="1"/>
    <col min="772" max="772" width="13.7109375" style="50" customWidth="1"/>
    <col min="773" max="773" width="16.7109375" style="50" customWidth="1"/>
    <col min="774" max="774" width="11.42578125" style="50" customWidth="1"/>
    <col min="775" max="1024" width="9.140625" style="50"/>
    <col min="1025" max="1025" width="46.5703125" style="50" customWidth="1"/>
    <col min="1026" max="1026" width="30.7109375" style="50" customWidth="1"/>
    <col min="1027" max="1027" width="16.28515625" style="50" customWidth="1"/>
    <col min="1028" max="1028" width="13.7109375" style="50" customWidth="1"/>
    <col min="1029" max="1029" width="16.7109375" style="50" customWidth="1"/>
    <col min="1030" max="1030" width="11.42578125" style="50" customWidth="1"/>
    <col min="1031" max="1280" width="9.140625" style="50"/>
    <col min="1281" max="1281" width="46.5703125" style="50" customWidth="1"/>
    <col min="1282" max="1282" width="30.7109375" style="50" customWidth="1"/>
    <col min="1283" max="1283" width="16.28515625" style="50" customWidth="1"/>
    <col min="1284" max="1284" width="13.7109375" style="50" customWidth="1"/>
    <col min="1285" max="1285" width="16.7109375" style="50" customWidth="1"/>
    <col min="1286" max="1286" width="11.42578125" style="50" customWidth="1"/>
    <col min="1287" max="1536" width="9.140625" style="50"/>
    <col min="1537" max="1537" width="46.5703125" style="50" customWidth="1"/>
    <col min="1538" max="1538" width="30.7109375" style="50" customWidth="1"/>
    <col min="1539" max="1539" width="16.28515625" style="50" customWidth="1"/>
    <col min="1540" max="1540" width="13.7109375" style="50" customWidth="1"/>
    <col min="1541" max="1541" width="16.7109375" style="50" customWidth="1"/>
    <col min="1542" max="1542" width="11.42578125" style="50" customWidth="1"/>
    <col min="1543" max="1792" width="9.140625" style="50"/>
    <col min="1793" max="1793" width="46.5703125" style="50" customWidth="1"/>
    <col min="1794" max="1794" width="30.7109375" style="50" customWidth="1"/>
    <col min="1795" max="1795" width="16.28515625" style="50" customWidth="1"/>
    <col min="1796" max="1796" width="13.7109375" style="50" customWidth="1"/>
    <col min="1797" max="1797" width="16.7109375" style="50" customWidth="1"/>
    <col min="1798" max="1798" width="11.42578125" style="50" customWidth="1"/>
    <col min="1799" max="2048" width="9.140625" style="50"/>
    <col min="2049" max="2049" width="46.5703125" style="50" customWidth="1"/>
    <col min="2050" max="2050" width="30.7109375" style="50" customWidth="1"/>
    <col min="2051" max="2051" width="16.28515625" style="50" customWidth="1"/>
    <col min="2052" max="2052" width="13.7109375" style="50" customWidth="1"/>
    <col min="2053" max="2053" width="16.7109375" style="50" customWidth="1"/>
    <col min="2054" max="2054" width="11.42578125" style="50" customWidth="1"/>
    <col min="2055" max="2304" width="9.140625" style="50"/>
    <col min="2305" max="2305" width="46.5703125" style="50" customWidth="1"/>
    <col min="2306" max="2306" width="30.7109375" style="50" customWidth="1"/>
    <col min="2307" max="2307" width="16.28515625" style="50" customWidth="1"/>
    <col min="2308" max="2308" width="13.7109375" style="50" customWidth="1"/>
    <col min="2309" max="2309" width="16.7109375" style="50" customWidth="1"/>
    <col min="2310" max="2310" width="11.42578125" style="50" customWidth="1"/>
    <col min="2311" max="2560" width="9.140625" style="50"/>
    <col min="2561" max="2561" width="46.5703125" style="50" customWidth="1"/>
    <col min="2562" max="2562" width="30.7109375" style="50" customWidth="1"/>
    <col min="2563" max="2563" width="16.28515625" style="50" customWidth="1"/>
    <col min="2564" max="2564" width="13.7109375" style="50" customWidth="1"/>
    <col min="2565" max="2565" width="16.7109375" style="50" customWidth="1"/>
    <col min="2566" max="2566" width="11.42578125" style="50" customWidth="1"/>
    <col min="2567" max="2816" width="9.140625" style="50"/>
    <col min="2817" max="2817" width="46.5703125" style="50" customWidth="1"/>
    <col min="2818" max="2818" width="30.7109375" style="50" customWidth="1"/>
    <col min="2819" max="2819" width="16.28515625" style="50" customWidth="1"/>
    <col min="2820" max="2820" width="13.7109375" style="50" customWidth="1"/>
    <col min="2821" max="2821" width="16.7109375" style="50" customWidth="1"/>
    <col min="2822" max="2822" width="11.42578125" style="50" customWidth="1"/>
    <col min="2823" max="3072" width="9.140625" style="50"/>
    <col min="3073" max="3073" width="46.5703125" style="50" customWidth="1"/>
    <col min="3074" max="3074" width="30.7109375" style="50" customWidth="1"/>
    <col min="3075" max="3075" width="16.28515625" style="50" customWidth="1"/>
    <col min="3076" max="3076" width="13.7109375" style="50" customWidth="1"/>
    <col min="3077" max="3077" width="16.7109375" style="50" customWidth="1"/>
    <col min="3078" max="3078" width="11.42578125" style="50" customWidth="1"/>
    <col min="3079" max="3328" width="9.140625" style="50"/>
    <col min="3329" max="3329" width="46.5703125" style="50" customWidth="1"/>
    <col min="3330" max="3330" width="30.7109375" style="50" customWidth="1"/>
    <col min="3331" max="3331" width="16.28515625" style="50" customWidth="1"/>
    <col min="3332" max="3332" width="13.7109375" style="50" customWidth="1"/>
    <col min="3333" max="3333" width="16.7109375" style="50" customWidth="1"/>
    <col min="3334" max="3334" width="11.42578125" style="50" customWidth="1"/>
    <col min="3335" max="3584" width="9.140625" style="50"/>
    <col min="3585" max="3585" width="46.5703125" style="50" customWidth="1"/>
    <col min="3586" max="3586" width="30.7109375" style="50" customWidth="1"/>
    <col min="3587" max="3587" width="16.28515625" style="50" customWidth="1"/>
    <col min="3588" max="3588" width="13.7109375" style="50" customWidth="1"/>
    <col min="3589" max="3589" width="16.7109375" style="50" customWidth="1"/>
    <col min="3590" max="3590" width="11.42578125" style="50" customWidth="1"/>
    <col min="3591" max="3840" width="9.140625" style="50"/>
    <col min="3841" max="3841" width="46.5703125" style="50" customWidth="1"/>
    <col min="3842" max="3842" width="30.7109375" style="50" customWidth="1"/>
    <col min="3843" max="3843" width="16.28515625" style="50" customWidth="1"/>
    <col min="3844" max="3844" width="13.7109375" style="50" customWidth="1"/>
    <col min="3845" max="3845" width="16.7109375" style="50" customWidth="1"/>
    <col min="3846" max="3846" width="11.42578125" style="50" customWidth="1"/>
    <col min="3847" max="4096" width="9.140625" style="50"/>
    <col min="4097" max="4097" width="46.5703125" style="50" customWidth="1"/>
    <col min="4098" max="4098" width="30.7109375" style="50" customWidth="1"/>
    <col min="4099" max="4099" width="16.28515625" style="50" customWidth="1"/>
    <col min="4100" max="4100" width="13.7109375" style="50" customWidth="1"/>
    <col min="4101" max="4101" width="16.7109375" style="50" customWidth="1"/>
    <col min="4102" max="4102" width="11.42578125" style="50" customWidth="1"/>
    <col min="4103" max="4352" width="9.140625" style="50"/>
    <col min="4353" max="4353" width="46.5703125" style="50" customWidth="1"/>
    <col min="4354" max="4354" width="30.7109375" style="50" customWidth="1"/>
    <col min="4355" max="4355" width="16.28515625" style="50" customWidth="1"/>
    <col min="4356" max="4356" width="13.7109375" style="50" customWidth="1"/>
    <col min="4357" max="4357" width="16.7109375" style="50" customWidth="1"/>
    <col min="4358" max="4358" width="11.42578125" style="50" customWidth="1"/>
    <col min="4359" max="4608" width="9.140625" style="50"/>
    <col min="4609" max="4609" width="46.5703125" style="50" customWidth="1"/>
    <col min="4610" max="4610" width="30.7109375" style="50" customWidth="1"/>
    <col min="4611" max="4611" width="16.28515625" style="50" customWidth="1"/>
    <col min="4612" max="4612" width="13.7109375" style="50" customWidth="1"/>
    <col min="4613" max="4613" width="16.7109375" style="50" customWidth="1"/>
    <col min="4614" max="4614" width="11.42578125" style="50" customWidth="1"/>
    <col min="4615" max="4864" width="9.140625" style="50"/>
    <col min="4865" max="4865" width="46.5703125" style="50" customWidth="1"/>
    <col min="4866" max="4866" width="30.7109375" style="50" customWidth="1"/>
    <col min="4867" max="4867" width="16.28515625" style="50" customWidth="1"/>
    <col min="4868" max="4868" width="13.7109375" style="50" customWidth="1"/>
    <col min="4869" max="4869" width="16.7109375" style="50" customWidth="1"/>
    <col min="4870" max="4870" width="11.42578125" style="50" customWidth="1"/>
    <col min="4871" max="5120" width="9.140625" style="50"/>
    <col min="5121" max="5121" width="46.5703125" style="50" customWidth="1"/>
    <col min="5122" max="5122" width="30.7109375" style="50" customWidth="1"/>
    <col min="5123" max="5123" width="16.28515625" style="50" customWidth="1"/>
    <col min="5124" max="5124" width="13.7109375" style="50" customWidth="1"/>
    <col min="5125" max="5125" width="16.7109375" style="50" customWidth="1"/>
    <col min="5126" max="5126" width="11.42578125" style="50" customWidth="1"/>
    <col min="5127" max="5376" width="9.140625" style="50"/>
    <col min="5377" max="5377" width="46.5703125" style="50" customWidth="1"/>
    <col min="5378" max="5378" width="30.7109375" style="50" customWidth="1"/>
    <col min="5379" max="5379" width="16.28515625" style="50" customWidth="1"/>
    <col min="5380" max="5380" width="13.7109375" style="50" customWidth="1"/>
    <col min="5381" max="5381" width="16.7109375" style="50" customWidth="1"/>
    <col min="5382" max="5382" width="11.42578125" style="50" customWidth="1"/>
    <col min="5383" max="5632" width="9.140625" style="50"/>
    <col min="5633" max="5633" width="46.5703125" style="50" customWidth="1"/>
    <col min="5634" max="5634" width="30.7109375" style="50" customWidth="1"/>
    <col min="5635" max="5635" width="16.28515625" style="50" customWidth="1"/>
    <col min="5636" max="5636" width="13.7109375" style="50" customWidth="1"/>
    <col min="5637" max="5637" width="16.7109375" style="50" customWidth="1"/>
    <col min="5638" max="5638" width="11.42578125" style="50" customWidth="1"/>
    <col min="5639" max="5888" width="9.140625" style="50"/>
    <col min="5889" max="5889" width="46.5703125" style="50" customWidth="1"/>
    <col min="5890" max="5890" width="30.7109375" style="50" customWidth="1"/>
    <col min="5891" max="5891" width="16.28515625" style="50" customWidth="1"/>
    <col min="5892" max="5892" width="13.7109375" style="50" customWidth="1"/>
    <col min="5893" max="5893" width="16.7109375" style="50" customWidth="1"/>
    <col min="5894" max="5894" width="11.42578125" style="50" customWidth="1"/>
    <col min="5895" max="6144" width="9.140625" style="50"/>
    <col min="6145" max="6145" width="46.5703125" style="50" customWidth="1"/>
    <col min="6146" max="6146" width="30.7109375" style="50" customWidth="1"/>
    <col min="6147" max="6147" width="16.28515625" style="50" customWidth="1"/>
    <col min="6148" max="6148" width="13.7109375" style="50" customWidth="1"/>
    <col min="6149" max="6149" width="16.7109375" style="50" customWidth="1"/>
    <col min="6150" max="6150" width="11.42578125" style="50" customWidth="1"/>
    <col min="6151" max="6400" width="9.140625" style="50"/>
    <col min="6401" max="6401" width="46.5703125" style="50" customWidth="1"/>
    <col min="6402" max="6402" width="30.7109375" style="50" customWidth="1"/>
    <col min="6403" max="6403" width="16.28515625" style="50" customWidth="1"/>
    <col min="6404" max="6404" width="13.7109375" style="50" customWidth="1"/>
    <col min="6405" max="6405" width="16.7109375" style="50" customWidth="1"/>
    <col min="6406" max="6406" width="11.42578125" style="50" customWidth="1"/>
    <col min="6407" max="6656" width="9.140625" style="50"/>
    <col min="6657" max="6657" width="46.5703125" style="50" customWidth="1"/>
    <col min="6658" max="6658" width="30.7109375" style="50" customWidth="1"/>
    <col min="6659" max="6659" width="16.28515625" style="50" customWidth="1"/>
    <col min="6660" max="6660" width="13.7109375" style="50" customWidth="1"/>
    <col min="6661" max="6661" width="16.7109375" style="50" customWidth="1"/>
    <col min="6662" max="6662" width="11.42578125" style="50" customWidth="1"/>
    <col min="6663" max="6912" width="9.140625" style="50"/>
    <col min="6913" max="6913" width="46.5703125" style="50" customWidth="1"/>
    <col min="6914" max="6914" width="30.7109375" style="50" customWidth="1"/>
    <col min="6915" max="6915" width="16.28515625" style="50" customWidth="1"/>
    <col min="6916" max="6916" width="13.7109375" style="50" customWidth="1"/>
    <col min="6917" max="6917" width="16.7109375" style="50" customWidth="1"/>
    <col min="6918" max="6918" width="11.42578125" style="50" customWidth="1"/>
    <col min="6919" max="7168" width="9.140625" style="50"/>
    <col min="7169" max="7169" width="46.5703125" style="50" customWidth="1"/>
    <col min="7170" max="7170" width="30.7109375" style="50" customWidth="1"/>
    <col min="7171" max="7171" width="16.28515625" style="50" customWidth="1"/>
    <col min="7172" max="7172" width="13.7109375" style="50" customWidth="1"/>
    <col min="7173" max="7173" width="16.7109375" style="50" customWidth="1"/>
    <col min="7174" max="7174" width="11.42578125" style="50" customWidth="1"/>
    <col min="7175" max="7424" width="9.140625" style="50"/>
    <col min="7425" max="7425" width="46.5703125" style="50" customWidth="1"/>
    <col min="7426" max="7426" width="30.7109375" style="50" customWidth="1"/>
    <col min="7427" max="7427" width="16.28515625" style="50" customWidth="1"/>
    <col min="7428" max="7428" width="13.7109375" style="50" customWidth="1"/>
    <col min="7429" max="7429" width="16.7109375" style="50" customWidth="1"/>
    <col min="7430" max="7430" width="11.42578125" style="50" customWidth="1"/>
    <col min="7431" max="7680" width="9.140625" style="50"/>
    <col min="7681" max="7681" width="46.5703125" style="50" customWidth="1"/>
    <col min="7682" max="7682" width="30.7109375" style="50" customWidth="1"/>
    <col min="7683" max="7683" width="16.28515625" style="50" customWidth="1"/>
    <col min="7684" max="7684" width="13.7109375" style="50" customWidth="1"/>
    <col min="7685" max="7685" width="16.7109375" style="50" customWidth="1"/>
    <col min="7686" max="7686" width="11.42578125" style="50" customWidth="1"/>
    <col min="7687" max="7936" width="9.140625" style="50"/>
    <col min="7937" max="7937" width="46.5703125" style="50" customWidth="1"/>
    <col min="7938" max="7938" width="30.7109375" style="50" customWidth="1"/>
    <col min="7939" max="7939" width="16.28515625" style="50" customWidth="1"/>
    <col min="7940" max="7940" width="13.7109375" style="50" customWidth="1"/>
    <col min="7941" max="7941" width="16.7109375" style="50" customWidth="1"/>
    <col min="7942" max="7942" width="11.42578125" style="50" customWidth="1"/>
    <col min="7943" max="8192" width="9.140625" style="50"/>
    <col min="8193" max="8193" width="46.5703125" style="50" customWidth="1"/>
    <col min="8194" max="8194" width="30.7109375" style="50" customWidth="1"/>
    <col min="8195" max="8195" width="16.28515625" style="50" customWidth="1"/>
    <col min="8196" max="8196" width="13.7109375" style="50" customWidth="1"/>
    <col min="8197" max="8197" width="16.7109375" style="50" customWidth="1"/>
    <col min="8198" max="8198" width="11.42578125" style="50" customWidth="1"/>
    <col min="8199" max="8448" width="9.140625" style="50"/>
    <col min="8449" max="8449" width="46.5703125" style="50" customWidth="1"/>
    <col min="8450" max="8450" width="30.7109375" style="50" customWidth="1"/>
    <col min="8451" max="8451" width="16.28515625" style="50" customWidth="1"/>
    <col min="8452" max="8452" width="13.7109375" style="50" customWidth="1"/>
    <col min="8453" max="8453" width="16.7109375" style="50" customWidth="1"/>
    <col min="8454" max="8454" width="11.42578125" style="50" customWidth="1"/>
    <col min="8455" max="8704" width="9.140625" style="50"/>
    <col min="8705" max="8705" width="46.5703125" style="50" customWidth="1"/>
    <col min="8706" max="8706" width="30.7109375" style="50" customWidth="1"/>
    <col min="8707" max="8707" width="16.28515625" style="50" customWidth="1"/>
    <col min="8708" max="8708" width="13.7109375" style="50" customWidth="1"/>
    <col min="8709" max="8709" width="16.7109375" style="50" customWidth="1"/>
    <col min="8710" max="8710" width="11.42578125" style="50" customWidth="1"/>
    <col min="8711" max="8960" width="9.140625" style="50"/>
    <col min="8961" max="8961" width="46.5703125" style="50" customWidth="1"/>
    <col min="8962" max="8962" width="30.7109375" style="50" customWidth="1"/>
    <col min="8963" max="8963" width="16.28515625" style="50" customWidth="1"/>
    <col min="8964" max="8964" width="13.7109375" style="50" customWidth="1"/>
    <col min="8965" max="8965" width="16.7109375" style="50" customWidth="1"/>
    <col min="8966" max="8966" width="11.42578125" style="50" customWidth="1"/>
    <col min="8967" max="9216" width="9.140625" style="50"/>
    <col min="9217" max="9217" width="46.5703125" style="50" customWidth="1"/>
    <col min="9218" max="9218" width="30.7109375" style="50" customWidth="1"/>
    <col min="9219" max="9219" width="16.28515625" style="50" customWidth="1"/>
    <col min="9220" max="9220" width="13.7109375" style="50" customWidth="1"/>
    <col min="9221" max="9221" width="16.7109375" style="50" customWidth="1"/>
    <col min="9222" max="9222" width="11.42578125" style="50" customWidth="1"/>
    <col min="9223" max="9472" width="9.140625" style="50"/>
    <col min="9473" max="9473" width="46.5703125" style="50" customWidth="1"/>
    <col min="9474" max="9474" width="30.7109375" style="50" customWidth="1"/>
    <col min="9475" max="9475" width="16.28515625" style="50" customWidth="1"/>
    <col min="9476" max="9476" width="13.7109375" style="50" customWidth="1"/>
    <col min="9477" max="9477" width="16.7109375" style="50" customWidth="1"/>
    <col min="9478" max="9478" width="11.42578125" style="50" customWidth="1"/>
    <col min="9479" max="9728" width="9.140625" style="50"/>
    <col min="9729" max="9729" width="46.5703125" style="50" customWidth="1"/>
    <col min="9730" max="9730" width="30.7109375" style="50" customWidth="1"/>
    <col min="9731" max="9731" width="16.28515625" style="50" customWidth="1"/>
    <col min="9732" max="9732" width="13.7109375" style="50" customWidth="1"/>
    <col min="9733" max="9733" width="16.7109375" style="50" customWidth="1"/>
    <col min="9734" max="9734" width="11.42578125" style="50" customWidth="1"/>
    <col min="9735" max="9984" width="9.140625" style="50"/>
    <col min="9985" max="9985" width="46.5703125" style="50" customWidth="1"/>
    <col min="9986" max="9986" width="30.7109375" style="50" customWidth="1"/>
    <col min="9987" max="9987" width="16.28515625" style="50" customWidth="1"/>
    <col min="9988" max="9988" width="13.7109375" style="50" customWidth="1"/>
    <col min="9989" max="9989" width="16.7109375" style="50" customWidth="1"/>
    <col min="9990" max="9990" width="11.42578125" style="50" customWidth="1"/>
    <col min="9991" max="10240" width="9.140625" style="50"/>
    <col min="10241" max="10241" width="46.5703125" style="50" customWidth="1"/>
    <col min="10242" max="10242" width="30.7109375" style="50" customWidth="1"/>
    <col min="10243" max="10243" width="16.28515625" style="50" customWidth="1"/>
    <col min="10244" max="10244" width="13.7109375" style="50" customWidth="1"/>
    <col min="10245" max="10245" width="16.7109375" style="50" customWidth="1"/>
    <col min="10246" max="10246" width="11.42578125" style="50" customWidth="1"/>
    <col min="10247" max="10496" width="9.140625" style="50"/>
    <col min="10497" max="10497" width="46.5703125" style="50" customWidth="1"/>
    <col min="10498" max="10498" width="30.7109375" style="50" customWidth="1"/>
    <col min="10499" max="10499" width="16.28515625" style="50" customWidth="1"/>
    <col min="10500" max="10500" width="13.7109375" style="50" customWidth="1"/>
    <col min="10501" max="10501" width="16.7109375" style="50" customWidth="1"/>
    <col min="10502" max="10502" width="11.42578125" style="50" customWidth="1"/>
    <col min="10503" max="10752" width="9.140625" style="50"/>
    <col min="10753" max="10753" width="46.5703125" style="50" customWidth="1"/>
    <col min="10754" max="10754" width="30.7109375" style="50" customWidth="1"/>
    <col min="10755" max="10755" width="16.28515625" style="50" customWidth="1"/>
    <col min="10756" max="10756" width="13.7109375" style="50" customWidth="1"/>
    <col min="10757" max="10757" width="16.7109375" style="50" customWidth="1"/>
    <col min="10758" max="10758" width="11.42578125" style="50" customWidth="1"/>
    <col min="10759" max="11008" width="9.140625" style="50"/>
    <col min="11009" max="11009" width="46.5703125" style="50" customWidth="1"/>
    <col min="11010" max="11010" width="30.7109375" style="50" customWidth="1"/>
    <col min="11011" max="11011" width="16.28515625" style="50" customWidth="1"/>
    <col min="11012" max="11012" width="13.7109375" style="50" customWidth="1"/>
    <col min="11013" max="11013" width="16.7109375" style="50" customWidth="1"/>
    <col min="11014" max="11014" width="11.42578125" style="50" customWidth="1"/>
    <col min="11015" max="11264" width="9.140625" style="50"/>
    <col min="11265" max="11265" width="46.5703125" style="50" customWidth="1"/>
    <col min="11266" max="11266" width="30.7109375" style="50" customWidth="1"/>
    <col min="11267" max="11267" width="16.28515625" style="50" customWidth="1"/>
    <col min="11268" max="11268" width="13.7109375" style="50" customWidth="1"/>
    <col min="11269" max="11269" width="16.7109375" style="50" customWidth="1"/>
    <col min="11270" max="11270" width="11.42578125" style="50" customWidth="1"/>
    <col min="11271" max="11520" width="9.140625" style="50"/>
    <col min="11521" max="11521" width="46.5703125" style="50" customWidth="1"/>
    <col min="11522" max="11522" width="30.7109375" style="50" customWidth="1"/>
    <col min="11523" max="11523" width="16.28515625" style="50" customWidth="1"/>
    <col min="11524" max="11524" width="13.7109375" style="50" customWidth="1"/>
    <col min="11525" max="11525" width="16.7109375" style="50" customWidth="1"/>
    <col min="11526" max="11526" width="11.42578125" style="50" customWidth="1"/>
    <col min="11527" max="11776" width="9.140625" style="50"/>
    <col min="11777" max="11777" width="46.5703125" style="50" customWidth="1"/>
    <col min="11778" max="11778" width="30.7109375" style="50" customWidth="1"/>
    <col min="11779" max="11779" width="16.28515625" style="50" customWidth="1"/>
    <col min="11780" max="11780" width="13.7109375" style="50" customWidth="1"/>
    <col min="11781" max="11781" width="16.7109375" style="50" customWidth="1"/>
    <col min="11782" max="11782" width="11.42578125" style="50" customWidth="1"/>
    <col min="11783" max="12032" width="9.140625" style="50"/>
    <col min="12033" max="12033" width="46.5703125" style="50" customWidth="1"/>
    <col min="12034" max="12034" width="30.7109375" style="50" customWidth="1"/>
    <col min="12035" max="12035" width="16.28515625" style="50" customWidth="1"/>
    <col min="12036" max="12036" width="13.7109375" style="50" customWidth="1"/>
    <col min="12037" max="12037" width="16.7109375" style="50" customWidth="1"/>
    <col min="12038" max="12038" width="11.42578125" style="50" customWidth="1"/>
    <col min="12039" max="12288" width="9.140625" style="50"/>
    <col min="12289" max="12289" width="46.5703125" style="50" customWidth="1"/>
    <col min="12290" max="12290" width="30.7109375" style="50" customWidth="1"/>
    <col min="12291" max="12291" width="16.28515625" style="50" customWidth="1"/>
    <col min="12292" max="12292" width="13.7109375" style="50" customWidth="1"/>
    <col min="12293" max="12293" width="16.7109375" style="50" customWidth="1"/>
    <col min="12294" max="12294" width="11.42578125" style="50" customWidth="1"/>
    <col min="12295" max="12544" width="9.140625" style="50"/>
    <col min="12545" max="12545" width="46.5703125" style="50" customWidth="1"/>
    <col min="12546" max="12546" width="30.7109375" style="50" customWidth="1"/>
    <col min="12547" max="12547" width="16.28515625" style="50" customWidth="1"/>
    <col min="12548" max="12548" width="13.7109375" style="50" customWidth="1"/>
    <col min="12549" max="12549" width="16.7109375" style="50" customWidth="1"/>
    <col min="12550" max="12550" width="11.42578125" style="50" customWidth="1"/>
    <col min="12551" max="12800" width="9.140625" style="50"/>
    <col min="12801" max="12801" width="46.5703125" style="50" customWidth="1"/>
    <col min="12802" max="12802" width="30.7109375" style="50" customWidth="1"/>
    <col min="12803" max="12803" width="16.28515625" style="50" customWidth="1"/>
    <col min="12804" max="12804" width="13.7109375" style="50" customWidth="1"/>
    <col min="12805" max="12805" width="16.7109375" style="50" customWidth="1"/>
    <col min="12806" max="12806" width="11.42578125" style="50" customWidth="1"/>
    <col min="12807" max="13056" width="9.140625" style="50"/>
    <col min="13057" max="13057" width="46.5703125" style="50" customWidth="1"/>
    <col min="13058" max="13058" width="30.7109375" style="50" customWidth="1"/>
    <col min="13059" max="13059" width="16.28515625" style="50" customWidth="1"/>
    <col min="13060" max="13060" width="13.7109375" style="50" customWidth="1"/>
    <col min="13061" max="13061" width="16.7109375" style="50" customWidth="1"/>
    <col min="13062" max="13062" width="11.42578125" style="50" customWidth="1"/>
    <col min="13063" max="13312" width="9.140625" style="50"/>
    <col min="13313" max="13313" width="46.5703125" style="50" customWidth="1"/>
    <col min="13314" max="13314" width="30.7109375" style="50" customWidth="1"/>
    <col min="13315" max="13315" width="16.28515625" style="50" customWidth="1"/>
    <col min="13316" max="13316" width="13.7109375" style="50" customWidth="1"/>
    <col min="13317" max="13317" width="16.7109375" style="50" customWidth="1"/>
    <col min="13318" max="13318" width="11.42578125" style="50" customWidth="1"/>
    <col min="13319" max="13568" width="9.140625" style="50"/>
    <col min="13569" max="13569" width="46.5703125" style="50" customWidth="1"/>
    <col min="13570" max="13570" width="30.7109375" style="50" customWidth="1"/>
    <col min="13571" max="13571" width="16.28515625" style="50" customWidth="1"/>
    <col min="13572" max="13572" width="13.7109375" style="50" customWidth="1"/>
    <col min="13573" max="13573" width="16.7109375" style="50" customWidth="1"/>
    <col min="13574" max="13574" width="11.42578125" style="50" customWidth="1"/>
    <col min="13575" max="13824" width="9.140625" style="50"/>
    <col min="13825" max="13825" width="46.5703125" style="50" customWidth="1"/>
    <col min="13826" max="13826" width="30.7109375" style="50" customWidth="1"/>
    <col min="13827" max="13827" width="16.28515625" style="50" customWidth="1"/>
    <col min="13828" max="13828" width="13.7109375" style="50" customWidth="1"/>
    <col min="13829" max="13829" width="16.7109375" style="50" customWidth="1"/>
    <col min="13830" max="13830" width="11.42578125" style="50" customWidth="1"/>
    <col min="13831" max="14080" width="9.140625" style="50"/>
    <col min="14081" max="14081" width="46.5703125" style="50" customWidth="1"/>
    <col min="14082" max="14082" width="30.7109375" style="50" customWidth="1"/>
    <col min="14083" max="14083" width="16.28515625" style="50" customWidth="1"/>
    <col min="14084" max="14084" width="13.7109375" style="50" customWidth="1"/>
    <col min="14085" max="14085" width="16.7109375" style="50" customWidth="1"/>
    <col min="14086" max="14086" width="11.42578125" style="50" customWidth="1"/>
    <col min="14087" max="14336" width="9.140625" style="50"/>
    <col min="14337" max="14337" width="46.5703125" style="50" customWidth="1"/>
    <col min="14338" max="14338" width="30.7109375" style="50" customWidth="1"/>
    <col min="14339" max="14339" width="16.28515625" style="50" customWidth="1"/>
    <col min="14340" max="14340" width="13.7109375" style="50" customWidth="1"/>
    <col min="14341" max="14341" width="16.7109375" style="50" customWidth="1"/>
    <col min="14342" max="14342" width="11.42578125" style="50" customWidth="1"/>
    <col min="14343" max="14592" width="9.140625" style="50"/>
    <col min="14593" max="14593" width="46.5703125" style="50" customWidth="1"/>
    <col min="14594" max="14594" width="30.7109375" style="50" customWidth="1"/>
    <col min="14595" max="14595" width="16.28515625" style="50" customWidth="1"/>
    <col min="14596" max="14596" width="13.7109375" style="50" customWidth="1"/>
    <col min="14597" max="14597" width="16.7109375" style="50" customWidth="1"/>
    <col min="14598" max="14598" width="11.42578125" style="50" customWidth="1"/>
    <col min="14599" max="14848" width="9.140625" style="50"/>
    <col min="14849" max="14849" width="46.5703125" style="50" customWidth="1"/>
    <col min="14850" max="14850" width="30.7109375" style="50" customWidth="1"/>
    <col min="14851" max="14851" width="16.28515625" style="50" customWidth="1"/>
    <col min="14852" max="14852" width="13.7109375" style="50" customWidth="1"/>
    <col min="14853" max="14853" width="16.7109375" style="50" customWidth="1"/>
    <col min="14854" max="14854" width="11.42578125" style="50" customWidth="1"/>
    <col min="14855" max="15104" width="9.140625" style="50"/>
    <col min="15105" max="15105" width="46.5703125" style="50" customWidth="1"/>
    <col min="15106" max="15106" width="30.7109375" style="50" customWidth="1"/>
    <col min="15107" max="15107" width="16.28515625" style="50" customWidth="1"/>
    <col min="15108" max="15108" width="13.7109375" style="50" customWidth="1"/>
    <col min="15109" max="15109" width="16.7109375" style="50" customWidth="1"/>
    <col min="15110" max="15110" width="11.42578125" style="50" customWidth="1"/>
    <col min="15111" max="15360" width="9.140625" style="50"/>
    <col min="15361" max="15361" width="46.5703125" style="50" customWidth="1"/>
    <col min="15362" max="15362" width="30.7109375" style="50" customWidth="1"/>
    <col min="15363" max="15363" width="16.28515625" style="50" customWidth="1"/>
    <col min="15364" max="15364" width="13.7109375" style="50" customWidth="1"/>
    <col min="15365" max="15365" width="16.7109375" style="50" customWidth="1"/>
    <col min="15366" max="15366" width="11.42578125" style="50" customWidth="1"/>
    <col min="15367" max="15616" width="9.140625" style="50"/>
    <col min="15617" max="15617" width="46.5703125" style="50" customWidth="1"/>
    <col min="15618" max="15618" width="30.7109375" style="50" customWidth="1"/>
    <col min="15619" max="15619" width="16.28515625" style="50" customWidth="1"/>
    <col min="15620" max="15620" width="13.7109375" style="50" customWidth="1"/>
    <col min="15621" max="15621" width="16.7109375" style="50" customWidth="1"/>
    <col min="15622" max="15622" width="11.42578125" style="50" customWidth="1"/>
    <col min="15623" max="15872" width="9.140625" style="50"/>
    <col min="15873" max="15873" width="46.5703125" style="50" customWidth="1"/>
    <col min="15874" max="15874" width="30.7109375" style="50" customWidth="1"/>
    <col min="15875" max="15875" width="16.28515625" style="50" customWidth="1"/>
    <col min="15876" max="15876" width="13.7109375" style="50" customWidth="1"/>
    <col min="15877" max="15877" width="16.7109375" style="50" customWidth="1"/>
    <col min="15878" max="15878" width="11.42578125" style="50" customWidth="1"/>
    <col min="15879" max="16128" width="9.140625" style="50"/>
    <col min="16129" max="16129" width="46.5703125" style="50" customWidth="1"/>
    <col min="16130" max="16130" width="30.7109375" style="50" customWidth="1"/>
    <col min="16131" max="16131" width="16.28515625" style="50" customWidth="1"/>
    <col min="16132" max="16132" width="13.7109375" style="50" customWidth="1"/>
    <col min="16133" max="16133" width="16.7109375" style="50" customWidth="1"/>
    <col min="16134" max="16134" width="11.42578125" style="50" customWidth="1"/>
    <col min="16135" max="16384" width="9.140625" style="50"/>
  </cols>
  <sheetData>
    <row r="1" spans="1:6" ht="22.35" customHeight="1" x14ac:dyDescent="0.25">
      <c r="A1" s="47" t="s">
        <v>667</v>
      </c>
      <c r="B1" s="48"/>
      <c r="C1" s="48"/>
      <c r="D1" s="48"/>
      <c r="E1" s="49"/>
      <c r="F1" s="49"/>
    </row>
    <row r="2" spans="1:6" ht="10.35" customHeight="1" x14ac:dyDescent="0.25">
      <c r="A2" s="51"/>
      <c r="B2" s="51"/>
      <c r="C2" s="51"/>
      <c r="D2" s="51"/>
      <c r="E2" s="51"/>
      <c r="F2" s="51"/>
    </row>
    <row r="3" spans="1:6" ht="134.44999999999999" customHeight="1" x14ac:dyDescent="0.25">
      <c r="A3" s="52" t="s">
        <v>668</v>
      </c>
      <c r="B3" s="52" t="s">
        <v>669</v>
      </c>
      <c r="C3" s="52" t="s">
        <v>670</v>
      </c>
      <c r="D3" s="52" t="s">
        <v>671</v>
      </c>
      <c r="E3" s="52" t="s">
        <v>9</v>
      </c>
      <c r="F3" s="52" t="s">
        <v>10</v>
      </c>
    </row>
    <row r="4" spans="1:6" ht="51.75" customHeight="1" x14ac:dyDescent="0.25">
      <c r="A4" s="53" t="s">
        <v>672</v>
      </c>
      <c r="B4" s="54" t="s">
        <v>673</v>
      </c>
      <c r="C4" s="55">
        <f>C5+C10</f>
        <v>70957.799999999814</v>
      </c>
      <c r="D4" s="55">
        <f>D5+D10</f>
        <v>-41013.799999999988</v>
      </c>
      <c r="E4" s="56"/>
      <c r="F4" s="55"/>
    </row>
    <row r="5" spans="1:6" ht="36.75" customHeight="1" x14ac:dyDescent="0.25">
      <c r="A5" s="53" t="s">
        <v>674</v>
      </c>
      <c r="B5" s="54" t="s">
        <v>675</v>
      </c>
      <c r="C5" s="55">
        <f>C6+C8</f>
        <v>58000</v>
      </c>
      <c r="D5" s="55">
        <f>D6+D8</f>
        <v>0</v>
      </c>
      <c r="E5" s="55">
        <f t="shared" ref="E5:E18" si="0">C5-D5</f>
        <v>58000</v>
      </c>
      <c r="F5" s="55">
        <f>D5/C5*100</f>
        <v>0</v>
      </c>
    </row>
    <row r="6" spans="1:6" ht="36" customHeight="1" x14ac:dyDescent="0.25">
      <c r="A6" s="57" t="s">
        <v>676</v>
      </c>
      <c r="B6" s="52" t="s">
        <v>677</v>
      </c>
      <c r="C6" s="56">
        <f>C7</f>
        <v>140000</v>
      </c>
      <c r="D6" s="56">
        <f>D7</f>
        <v>0</v>
      </c>
      <c r="E6" s="56">
        <f>C6-D6</f>
        <v>140000</v>
      </c>
      <c r="F6" s="56">
        <f>D6/C6*100</f>
        <v>0</v>
      </c>
    </row>
    <row r="7" spans="1:6" ht="47.25" customHeight="1" x14ac:dyDescent="0.25">
      <c r="A7" s="57" t="s">
        <v>678</v>
      </c>
      <c r="B7" s="52" t="s">
        <v>679</v>
      </c>
      <c r="C7" s="56">
        <v>140000</v>
      </c>
      <c r="D7" s="56">
        <v>0</v>
      </c>
      <c r="E7" s="56">
        <f t="shared" si="0"/>
        <v>140000</v>
      </c>
      <c r="F7" s="56">
        <f>D7/C7*100</f>
        <v>0</v>
      </c>
    </row>
    <row r="8" spans="1:6" ht="47.25" customHeight="1" x14ac:dyDescent="0.25">
      <c r="A8" s="57" t="s">
        <v>680</v>
      </c>
      <c r="B8" s="52" t="s">
        <v>681</v>
      </c>
      <c r="C8" s="56">
        <f>C9</f>
        <v>-82000</v>
      </c>
      <c r="D8" s="56">
        <f>D9</f>
        <v>0</v>
      </c>
      <c r="E8" s="56">
        <f t="shared" si="0"/>
        <v>-82000</v>
      </c>
      <c r="F8" s="56">
        <f>D8/C8*100</f>
        <v>0</v>
      </c>
    </row>
    <row r="9" spans="1:6" ht="47.25" customHeight="1" x14ac:dyDescent="0.25">
      <c r="A9" s="57" t="s">
        <v>682</v>
      </c>
      <c r="B9" s="52" t="s">
        <v>683</v>
      </c>
      <c r="C9" s="56">
        <v>-82000</v>
      </c>
      <c r="D9" s="56">
        <v>0</v>
      </c>
      <c r="E9" s="56">
        <f t="shared" si="0"/>
        <v>-82000</v>
      </c>
      <c r="F9" s="56">
        <f>D9/C9*100</f>
        <v>0</v>
      </c>
    </row>
    <row r="10" spans="1:6" ht="37.5" customHeight="1" x14ac:dyDescent="0.25">
      <c r="A10" s="53" t="s">
        <v>684</v>
      </c>
      <c r="B10" s="54" t="s">
        <v>685</v>
      </c>
      <c r="C10" s="55">
        <f>(C11+C15)</f>
        <v>12957.799999999814</v>
      </c>
      <c r="D10" s="58">
        <f>D15+D11</f>
        <v>-41013.799999999988</v>
      </c>
      <c r="E10" s="55">
        <f>C10-D10</f>
        <v>53971.599999999802</v>
      </c>
      <c r="F10" s="55"/>
    </row>
    <row r="11" spans="1:6" ht="32.25" customHeight="1" x14ac:dyDescent="0.25">
      <c r="A11" s="57" t="s">
        <v>686</v>
      </c>
      <c r="B11" s="52" t="s">
        <v>687</v>
      </c>
      <c r="C11" s="56">
        <f t="shared" ref="C11:D13" si="1">C12</f>
        <v>-2256174.1</v>
      </c>
      <c r="D11" s="59">
        <f t="shared" si="1"/>
        <v>-372989.1</v>
      </c>
      <c r="E11" s="56">
        <f t="shared" si="0"/>
        <v>-1883185</v>
      </c>
      <c r="F11" s="56">
        <f t="shared" ref="F11:F18" si="2">D11/C11*100</f>
        <v>16.531928985444871</v>
      </c>
    </row>
    <row r="12" spans="1:6" ht="34.5" customHeight="1" x14ac:dyDescent="0.25">
      <c r="A12" s="57" t="s">
        <v>688</v>
      </c>
      <c r="B12" s="52" t="s">
        <v>689</v>
      </c>
      <c r="C12" s="56">
        <f t="shared" si="1"/>
        <v>-2256174.1</v>
      </c>
      <c r="D12" s="59">
        <f t="shared" si="1"/>
        <v>-372989.1</v>
      </c>
      <c r="E12" s="56">
        <f t="shared" si="0"/>
        <v>-1883185</v>
      </c>
      <c r="F12" s="56">
        <f t="shared" si="2"/>
        <v>16.531928985444871</v>
      </c>
    </row>
    <row r="13" spans="1:6" ht="38.25" customHeight="1" x14ac:dyDescent="0.25">
      <c r="A13" s="57" t="s">
        <v>690</v>
      </c>
      <c r="B13" s="52" t="s">
        <v>691</v>
      </c>
      <c r="C13" s="56">
        <f t="shared" si="1"/>
        <v>-2256174.1</v>
      </c>
      <c r="D13" s="59">
        <f t="shared" si="1"/>
        <v>-372989.1</v>
      </c>
      <c r="E13" s="56">
        <f t="shared" si="0"/>
        <v>-1883185</v>
      </c>
      <c r="F13" s="56">
        <f t="shared" si="2"/>
        <v>16.531928985444871</v>
      </c>
    </row>
    <row r="14" spans="1:6" ht="36" customHeight="1" x14ac:dyDescent="0.25">
      <c r="A14" s="57" t="s">
        <v>692</v>
      </c>
      <c r="B14" s="52" t="s">
        <v>693</v>
      </c>
      <c r="C14" s="56">
        <v>-2256174.1</v>
      </c>
      <c r="D14" s="59">
        <v>-372989.1</v>
      </c>
      <c r="E14" s="56">
        <f t="shared" si="0"/>
        <v>-1883185</v>
      </c>
      <c r="F14" s="56">
        <f t="shared" si="2"/>
        <v>16.531928985444871</v>
      </c>
    </row>
    <row r="15" spans="1:6" ht="31.5" customHeight="1" x14ac:dyDescent="0.25">
      <c r="A15" s="57" t="s">
        <v>694</v>
      </c>
      <c r="B15" s="52" t="s">
        <v>695</v>
      </c>
      <c r="C15" s="56">
        <f t="shared" ref="C15:D17" si="3">C16</f>
        <v>2269131.9</v>
      </c>
      <c r="D15" s="59">
        <f t="shared" si="3"/>
        <v>331975.3</v>
      </c>
      <c r="E15" s="56">
        <f t="shared" si="0"/>
        <v>1937156.5999999999</v>
      </c>
      <c r="F15" s="56">
        <f t="shared" si="2"/>
        <v>14.63005742416296</v>
      </c>
    </row>
    <row r="16" spans="1:6" ht="31.5" customHeight="1" x14ac:dyDescent="0.25">
      <c r="A16" s="57" t="s">
        <v>696</v>
      </c>
      <c r="B16" s="52" t="s">
        <v>697</v>
      </c>
      <c r="C16" s="56">
        <f t="shared" si="3"/>
        <v>2269131.9</v>
      </c>
      <c r="D16" s="59">
        <f>D17</f>
        <v>331975.3</v>
      </c>
      <c r="E16" s="56">
        <f t="shared" si="0"/>
        <v>1937156.5999999999</v>
      </c>
      <c r="F16" s="56">
        <f t="shared" si="2"/>
        <v>14.63005742416296</v>
      </c>
    </row>
    <row r="17" spans="1:6" ht="35.25" customHeight="1" x14ac:dyDescent="0.25">
      <c r="A17" s="57" t="s">
        <v>698</v>
      </c>
      <c r="B17" s="52" t="s">
        <v>699</v>
      </c>
      <c r="C17" s="56">
        <f t="shared" si="3"/>
        <v>2269131.9</v>
      </c>
      <c r="D17" s="59">
        <f>D18</f>
        <v>331975.3</v>
      </c>
      <c r="E17" s="56">
        <f t="shared" si="0"/>
        <v>1937156.5999999999</v>
      </c>
      <c r="F17" s="56">
        <f t="shared" si="2"/>
        <v>14.63005742416296</v>
      </c>
    </row>
    <row r="18" spans="1:6" ht="36" customHeight="1" x14ac:dyDescent="0.25">
      <c r="A18" s="57" t="s">
        <v>700</v>
      </c>
      <c r="B18" s="52" t="s">
        <v>701</v>
      </c>
      <c r="C18" s="56">
        <v>2269131.9</v>
      </c>
      <c r="D18" s="59">
        <v>331975.3</v>
      </c>
      <c r="E18" s="56">
        <f t="shared" si="0"/>
        <v>1937156.5999999999</v>
      </c>
      <c r="F18" s="56">
        <f t="shared" si="2"/>
        <v>14.63005742416296</v>
      </c>
    </row>
    <row r="19" spans="1:6" ht="18" x14ac:dyDescent="0.25">
      <c r="A19" s="60"/>
      <c r="B19" s="61"/>
      <c r="C19" s="61"/>
      <c r="D19" s="62"/>
      <c r="E19" s="62"/>
      <c r="F19" s="62"/>
    </row>
    <row r="20" spans="1:6" ht="18" x14ac:dyDescent="0.25">
      <c r="A20" s="60"/>
      <c r="B20" s="61"/>
      <c r="C20" s="61"/>
      <c r="D20" s="62"/>
      <c r="E20" s="62"/>
      <c r="F20" s="62"/>
    </row>
    <row r="21" spans="1:6" ht="18" x14ac:dyDescent="0.25">
      <c r="A21" s="60"/>
      <c r="B21" s="61"/>
      <c r="C21" s="61"/>
      <c r="D21" s="62"/>
      <c r="E21" s="62"/>
      <c r="F21" s="62"/>
    </row>
    <row r="22" spans="1:6" ht="15.75" x14ac:dyDescent="0.25">
      <c r="A22" s="62"/>
      <c r="B22" s="62"/>
      <c r="C22" s="62"/>
      <c r="D22" s="62"/>
      <c r="E22" s="62"/>
      <c r="F22" s="62"/>
    </row>
    <row r="23" spans="1:6" ht="15.75" x14ac:dyDescent="0.25">
      <c r="A23" s="63" t="s">
        <v>702</v>
      </c>
      <c r="B23" s="64"/>
      <c r="C23" s="64"/>
      <c r="D23" s="64"/>
      <c r="E23" s="64"/>
      <c r="F23" s="65"/>
    </row>
    <row r="24" spans="1:6" ht="15.75" x14ac:dyDescent="0.25">
      <c r="A24" s="66"/>
      <c r="B24" s="66"/>
      <c r="C24" s="66"/>
      <c r="D24" s="66"/>
      <c r="E24" s="66"/>
      <c r="F24" s="66"/>
    </row>
    <row r="25" spans="1:6" ht="15.75" x14ac:dyDescent="0.25">
      <c r="A25" s="66"/>
      <c r="B25" s="66"/>
      <c r="C25" s="66"/>
      <c r="D25" s="66"/>
      <c r="E25" s="66"/>
      <c r="F25" s="66"/>
    </row>
    <row r="26" spans="1:6" ht="15.75" x14ac:dyDescent="0.25">
      <c r="A26" s="66"/>
      <c r="B26" s="66"/>
      <c r="C26" s="66"/>
      <c r="D26" s="66"/>
      <c r="E26" s="66"/>
      <c r="F26" s="66"/>
    </row>
    <row r="27" spans="1:6" ht="15.75" x14ac:dyDescent="0.25">
      <c r="A27" s="66"/>
      <c r="B27" s="66"/>
      <c r="C27" s="66"/>
      <c r="D27" s="66"/>
      <c r="E27" s="66"/>
      <c r="F27" s="66"/>
    </row>
    <row r="28" spans="1:6" ht="15.75" x14ac:dyDescent="0.25">
      <c r="A28" s="66"/>
      <c r="B28" s="66"/>
      <c r="C28" s="66"/>
      <c r="D28" s="66"/>
      <c r="E28" s="66"/>
      <c r="F28" s="66"/>
    </row>
    <row r="29" spans="1:6" ht="15.75" x14ac:dyDescent="0.25">
      <c r="A29" s="66"/>
      <c r="B29" s="66"/>
      <c r="C29" s="66"/>
      <c r="D29" s="66"/>
      <c r="E29" s="66"/>
      <c r="F29" s="66"/>
    </row>
    <row r="30" spans="1:6" ht="15.75" x14ac:dyDescent="0.25">
      <c r="A30" s="66"/>
      <c r="B30" s="66"/>
      <c r="C30" s="66"/>
      <c r="D30" s="66"/>
      <c r="E30" s="66"/>
      <c r="F30" s="66"/>
    </row>
    <row r="31" spans="1:6" ht="15.75" x14ac:dyDescent="0.25">
      <c r="A31" s="66"/>
      <c r="B31" s="66"/>
      <c r="C31" s="66"/>
      <c r="D31" s="66"/>
      <c r="E31" s="66"/>
      <c r="F31" s="66"/>
    </row>
    <row r="32" spans="1:6" ht="15.75" x14ac:dyDescent="0.25">
      <c r="A32" s="66"/>
      <c r="B32" s="66"/>
      <c r="C32" s="66"/>
      <c r="D32" s="66"/>
      <c r="E32" s="66"/>
      <c r="F32" s="66"/>
    </row>
    <row r="33" spans="1:6" ht="15.75" x14ac:dyDescent="0.25">
      <c r="A33" s="66"/>
      <c r="B33" s="66"/>
      <c r="C33" s="66"/>
      <c r="D33" s="66"/>
      <c r="E33" s="66"/>
      <c r="F33" s="66"/>
    </row>
    <row r="34" spans="1:6" ht="15.75" x14ac:dyDescent="0.25">
      <c r="A34" s="66"/>
      <c r="B34" s="66"/>
      <c r="C34" s="66"/>
      <c r="D34" s="66"/>
      <c r="E34" s="66"/>
      <c r="F34" s="66"/>
    </row>
    <row r="35" spans="1:6" ht="15.75" x14ac:dyDescent="0.25">
      <c r="A35" s="66"/>
      <c r="B35" s="66"/>
      <c r="C35" s="66"/>
      <c r="D35" s="66"/>
      <c r="E35" s="66"/>
      <c r="F35" s="66"/>
    </row>
    <row r="36" spans="1:6" ht="15.75" x14ac:dyDescent="0.25">
      <c r="A36" s="66"/>
      <c r="B36" s="66"/>
      <c r="C36" s="66"/>
      <c r="D36" s="66"/>
      <c r="E36" s="66"/>
      <c r="F36" s="66"/>
    </row>
    <row r="37" spans="1:6" ht="15.75" x14ac:dyDescent="0.25">
      <c r="A37" s="66"/>
      <c r="B37" s="66"/>
      <c r="C37" s="66"/>
      <c r="D37" s="66"/>
      <c r="E37" s="66"/>
      <c r="F37" s="66"/>
    </row>
    <row r="38" spans="1:6" ht="15.75" x14ac:dyDescent="0.25">
      <c r="A38" s="66"/>
      <c r="B38" s="66"/>
      <c r="C38" s="66"/>
      <c r="D38" s="66"/>
      <c r="E38" s="66"/>
      <c r="F38" s="66"/>
    </row>
    <row r="39" spans="1:6" ht="15.75" x14ac:dyDescent="0.25">
      <c r="A39" s="66"/>
      <c r="B39" s="66"/>
      <c r="C39" s="66"/>
      <c r="D39" s="66"/>
      <c r="E39" s="66"/>
      <c r="F39" s="66"/>
    </row>
    <row r="40" spans="1:6" ht="15.75" x14ac:dyDescent="0.25">
      <c r="A40" s="66"/>
      <c r="B40" s="66"/>
      <c r="C40" s="66"/>
      <c r="D40" s="66"/>
      <c r="E40" s="66"/>
      <c r="F40" s="66"/>
    </row>
    <row r="41" spans="1:6" ht="15.75" x14ac:dyDescent="0.25">
      <c r="A41" s="66"/>
      <c r="B41" s="66"/>
      <c r="C41" s="66"/>
      <c r="D41" s="66"/>
      <c r="E41" s="66"/>
      <c r="F41" s="66"/>
    </row>
    <row r="42" spans="1:6" ht="15.75" x14ac:dyDescent="0.25">
      <c r="A42" s="66"/>
      <c r="B42" s="66"/>
      <c r="C42" s="66"/>
      <c r="D42" s="66"/>
      <c r="E42" s="66"/>
      <c r="F42" s="66"/>
    </row>
    <row r="43" spans="1:6" ht="15.75" x14ac:dyDescent="0.25">
      <c r="A43" s="66"/>
      <c r="B43" s="66"/>
      <c r="C43" s="66"/>
      <c r="D43" s="66"/>
      <c r="E43" s="66"/>
      <c r="F43" s="66"/>
    </row>
    <row r="44" spans="1:6" ht="15.75" x14ac:dyDescent="0.25">
      <c r="A44" s="66"/>
      <c r="B44" s="66"/>
      <c r="C44" s="66"/>
      <c r="D44" s="66"/>
      <c r="E44" s="66"/>
      <c r="F44" s="66"/>
    </row>
    <row r="45" spans="1:6" ht="15.75" x14ac:dyDescent="0.25">
      <c r="A45" s="66"/>
      <c r="B45" s="66"/>
      <c r="C45" s="66"/>
      <c r="D45" s="66"/>
      <c r="E45" s="66"/>
      <c r="F45" s="66"/>
    </row>
    <row r="46" spans="1:6" ht="15.75" x14ac:dyDescent="0.25">
      <c r="A46" s="66"/>
      <c r="B46" s="66"/>
      <c r="C46" s="66"/>
      <c r="D46" s="66"/>
      <c r="E46" s="66"/>
      <c r="F46" s="66"/>
    </row>
    <row r="47" spans="1:6" ht="15.75" x14ac:dyDescent="0.25">
      <c r="A47" s="66"/>
      <c r="B47" s="66"/>
      <c r="C47" s="66"/>
      <c r="D47" s="66"/>
      <c r="E47" s="66"/>
      <c r="F47" s="66"/>
    </row>
    <row r="48" spans="1:6" ht="15.75" x14ac:dyDescent="0.25">
      <c r="A48" s="66"/>
      <c r="B48" s="66"/>
      <c r="C48" s="66"/>
      <c r="D48" s="66"/>
      <c r="E48" s="66"/>
      <c r="F48" s="66"/>
    </row>
    <row r="49" spans="1:6" ht="15.75" x14ac:dyDescent="0.25">
      <c r="A49" s="66"/>
      <c r="B49" s="66"/>
      <c r="C49" s="66"/>
      <c r="D49" s="66"/>
      <c r="E49" s="66"/>
      <c r="F49" s="66"/>
    </row>
    <row r="50" spans="1:6" ht="15.75" x14ac:dyDescent="0.25">
      <c r="A50" s="66"/>
      <c r="B50" s="66"/>
      <c r="C50" s="66"/>
      <c r="D50" s="66"/>
      <c r="E50" s="66"/>
      <c r="F50" s="66"/>
    </row>
    <row r="51" spans="1:6" ht="15.75" x14ac:dyDescent="0.25">
      <c r="A51" s="66"/>
      <c r="B51" s="66"/>
      <c r="C51" s="66"/>
      <c r="D51" s="66"/>
      <c r="E51" s="66"/>
      <c r="F51" s="66"/>
    </row>
    <row r="52" spans="1:6" ht="15.75" x14ac:dyDescent="0.25">
      <c r="A52" s="66"/>
      <c r="B52" s="66"/>
      <c r="C52" s="66"/>
      <c r="D52" s="66"/>
      <c r="E52" s="66"/>
      <c r="F52" s="66"/>
    </row>
    <row r="53" spans="1:6" ht="15.75" x14ac:dyDescent="0.25">
      <c r="A53" s="66"/>
      <c r="B53" s="66"/>
      <c r="C53" s="66"/>
      <c r="D53" s="66"/>
      <c r="E53" s="66"/>
      <c r="F53" s="66"/>
    </row>
    <row r="54" spans="1:6" ht="15.75" x14ac:dyDescent="0.25">
      <c r="A54" s="66"/>
      <c r="B54" s="66"/>
      <c r="C54" s="66"/>
      <c r="D54" s="66"/>
      <c r="E54" s="66"/>
      <c r="F54" s="66"/>
    </row>
    <row r="55" spans="1:6" ht="15.75" x14ac:dyDescent="0.25">
      <c r="A55" s="66"/>
      <c r="B55" s="66"/>
      <c r="C55" s="66"/>
      <c r="D55" s="66"/>
      <c r="E55" s="66"/>
      <c r="F55" s="66"/>
    </row>
    <row r="56" spans="1:6" ht="15.75" x14ac:dyDescent="0.25">
      <c r="A56" s="66"/>
      <c r="B56" s="66"/>
      <c r="C56" s="66"/>
      <c r="D56" s="66"/>
      <c r="E56" s="66"/>
      <c r="F56" s="66"/>
    </row>
    <row r="57" spans="1:6" ht="15.75" x14ac:dyDescent="0.25">
      <c r="A57" s="66"/>
      <c r="B57" s="66"/>
      <c r="C57" s="66"/>
      <c r="D57" s="66"/>
      <c r="E57" s="66"/>
      <c r="F57" s="66"/>
    </row>
    <row r="58" spans="1:6" ht="15.75" x14ac:dyDescent="0.25">
      <c r="A58" s="66"/>
      <c r="B58" s="66"/>
      <c r="C58" s="66"/>
      <c r="D58" s="66"/>
      <c r="E58" s="66"/>
      <c r="F58" s="66"/>
    </row>
    <row r="59" spans="1:6" ht="15.75" x14ac:dyDescent="0.25">
      <c r="A59" s="66"/>
      <c r="B59" s="66"/>
      <c r="C59" s="66"/>
      <c r="D59" s="66"/>
      <c r="E59" s="66"/>
      <c r="F59" s="66"/>
    </row>
    <row r="60" spans="1:6" ht="15.75" x14ac:dyDescent="0.25">
      <c r="A60" s="66"/>
      <c r="B60" s="66"/>
      <c r="C60" s="66"/>
      <c r="D60" s="66"/>
      <c r="E60" s="66"/>
      <c r="F60" s="66"/>
    </row>
    <row r="61" spans="1:6" ht="15.75" x14ac:dyDescent="0.25">
      <c r="A61" s="66"/>
      <c r="B61" s="66"/>
      <c r="C61" s="66"/>
      <c r="D61" s="66"/>
      <c r="E61" s="66"/>
      <c r="F61" s="66"/>
    </row>
    <row r="62" spans="1:6" ht="15.75" x14ac:dyDescent="0.25">
      <c r="A62" s="66"/>
      <c r="B62" s="66"/>
      <c r="C62" s="66"/>
      <c r="D62" s="66"/>
      <c r="E62" s="66"/>
      <c r="F62" s="66"/>
    </row>
    <row r="63" spans="1:6" ht="15.75" x14ac:dyDescent="0.25">
      <c r="A63" s="66"/>
      <c r="B63" s="66"/>
      <c r="C63" s="66"/>
      <c r="D63" s="66"/>
      <c r="E63" s="66"/>
      <c r="F63" s="66"/>
    </row>
    <row r="64" spans="1:6" ht="15.75" x14ac:dyDescent="0.25">
      <c r="A64" s="66"/>
      <c r="B64" s="66"/>
      <c r="C64" s="66"/>
      <c r="D64" s="66"/>
      <c r="E64" s="66"/>
      <c r="F64" s="66"/>
    </row>
    <row r="65" spans="1:6" ht="15.75" x14ac:dyDescent="0.25">
      <c r="A65" s="66"/>
      <c r="B65" s="66"/>
      <c r="C65" s="66"/>
      <c r="D65" s="66"/>
      <c r="E65" s="66"/>
      <c r="F65" s="66"/>
    </row>
    <row r="66" spans="1:6" ht="15.75" x14ac:dyDescent="0.25">
      <c r="A66" s="66"/>
      <c r="B66" s="66"/>
      <c r="C66" s="66"/>
      <c r="D66" s="66"/>
      <c r="E66" s="66"/>
      <c r="F66" s="66"/>
    </row>
    <row r="67" spans="1:6" ht="15.75" x14ac:dyDescent="0.25">
      <c r="A67" s="66"/>
      <c r="B67" s="66"/>
      <c r="C67" s="66"/>
      <c r="D67" s="66"/>
      <c r="E67" s="66"/>
      <c r="F67" s="66"/>
    </row>
    <row r="68" spans="1:6" ht="15.75" x14ac:dyDescent="0.25">
      <c r="A68" s="66"/>
      <c r="B68" s="66"/>
      <c r="C68" s="66"/>
      <c r="D68" s="66"/>
      <c r="E68" s="66"/>
      <c r="F68" s="66"/>
    </row>
    <row r="69" spans="1:6" ht="15.75" x14ac:dyDescent="0.25">
      <c r="A69" s="66"/>
      <c r="B69" s="66"/>
      <c r="C69" s="66"/>
      <c r="D69" s="66"/>
      <c r="E69" s="66"/>
      <c r="F69" s="66"/>
    </row>
    <row r="70" spans="1:6" ht="15.75" x14ac:dyDescent="0.25">
      <c r="A70" s="66"/>
      <c r="B70" s="66"/>
      <c r="C70" s="66"/>
      <c r="D70" s="66"/>
      <c r="E70" s="66"/>
      <c r="F70" s="66"/>
    </row>
    <row r="71" spans="1:6" ht="15.75" x14ac:dyDescent="0.25">
      <c r="A71" s="66"/>
      <c r="B71" s="66"/>
      <c r="C71" s="66"/>
      <c r="D71" s="66"/>
      <c r="E71" s="66"/>
      <c r="F71" s="66"/>
    </row>
    <row r="72" spans="1:6" ht="15.75" x14ac:dyDescent="0.25">
      <c r="A72" s="66"/>
      <c r="B72" s="66"/>
      <c r="C72" s="66"/>
      <c r="D72" s="66"/>
      <c r="E72" s="66"/>
      <c r="F72" s="66"/>
    </row>
    <row r="73" spans="1:6" ht="15.75" x14ac:dyDescent="0.25">
      <c r="A73" s="66"/>
      <c r="B73" s="66"/>
      <c r="C73" s="66"/>
      <c r="D73" s="66"/>
      <c r="E73" s="66"/>
      <c r="F73" s="66"/>
    </row>
    <row r="74" spans="1:6" ht="15.75" x14ac:dyDescent="0.25">
      <c r="A74" s="66"/>
      <c r="B74" s="66"/>
      <c r="C74" s="66"/>
      <c r="D74" s="66"/>
      <c r="E74" s="66"/>
      <c r="F74" s="66"/>
    </row>
    <row r="75" spans="1:6" ht="15.75" x14ac:dyDescent="0.25">
      <c r="A75" s="66"/>
      <c r="B75" s="66"/>
      <c r="C75" s="66"/>
      <c r="D75" s="66"/>
      <c r="E75" s="66"/>
      <c r="F75" s="66"/>
    </row>
    <row r="76" spans="1:6" ht="15.75" x14ac:dyDescent="0.25">
      <c r="A76" s="66"/>
      <c r="B76" s="66"/>
      <c r="C76" s="66"/>
      <c r="D76" s="66"/>
      <c r="E76" s="66"/>
      <c r="F76" s="66"/>
    </row>
    <row r="77" spans="1:6" ht="15.75" x14ac:dyDescent="0.25">
      <c r="A77" s="66"/>
      <c r="B77" s="66"/>
      <c r="C77" s="66"/>
      <c r="D77" s="66"/>
      <c r="E77" s="66"/>
      <c r="F77" s="66"/>
    </row>
    <row r="78" spans="1:6" ht="15.75" x14ac:dyDescent="0.25">
      <c r="A78" s="66"/>
      <c r="B78" s="66"/>
      <c r="C78" s="66"/>
      <c r="D78" s="66"/>
      <c r="E78" s="66"/>
      <c r="F78" s="66"/>
    </row>
    <row r="79" spans="1:6" ht="15.75" x14ac:dyDescent="0.25">
      <c r="A79" s="66"/>
      <c r="B79" s="66"/>
      <c r="C79" s="66"/>
      <c r="D79" s="66"/>
      <c r="E79" s="66"/>
      <c r="F79" s="66"/>
    </row>
    <row r="80" spans="1:6" ht="15.75" x14ac:dyDescent="0.25">
      <c r="A80" s="66"/>
      <c r="B80" s="66"/>
      <c r="C80" s="66"/>
      <c r="D80" s="66"/>
      <c r="E80" s="66"/>
      <c r="F80" s="66"/>
    </row>
    <row r="81" spans="1:6" ht="15.75" x14ac:dyDescent="0.25">
      <c r="A81" s="66"/>
      <c r="B81" s="66"/>
      <c r="C81" s="66"/>
      <c r="D81" s="66"/>
      <c r="E81" s="66"/>
      <c r="F81" s="66"/>
    </row>
    <row r="82" spans="1:6" ht="15.75" x14ac:dyDescent="0.25">
      <c r="A82" s="66"/>
      <c r="B82" s="66"/>
      <c r="C82" s="66"/>
      <c r="D82" s="66"/>
      <c r="E82" s="66"/>
      <c r="F82" s="66"/>
    </row>
    <row r="83" spans="1:6" ht="15.75" x14ac:dyDescent="0.25">
      <c r="A83" s="66"/>
      <c r="B83" s="66"/>
      <c r="C83" s="66"/>
      <c r="D83" s="66"/>
      <c r="E83" s="66"/>
      <c r="F83" s="66"/>
    </row>
    <row r="84" spans="1:6" ht="15.75" x14ac:dyDescent="0.25">
      <c r="A84" s="66"/>
      <c r="B84" s="66"/>
      <c r="C84" s="66"/>
      <c r="D84" s="66"/>
      <c r="E84" s="66"/>
      <c r="F84" s="66"/>
    </row>
    <row r="85" spans="1:6" ht="15.75" x14ac:dyDescent="0.25">
      <c r="A85" s="66"/>
      <c r="B85" s="66"/>
      <c r="C85" s="66"/>
      <c r="D85" s="66"/>
      <c r="E85" s="66"/>
      <c r="F85" s="66"/>
    </row>
    <row r="86" spans="1:6" ht="15.75" x14ac:dyDescent="0.25">
      <c r="A86" s="66"/>
      <c r="B86" s="66"/>
      <c r="C86" s="66"/>
      <c r="D86" s="66"/>
      <c r="E86" s="66"/>
      <c r="F86" s="66"/>
    </row>
    <row r="87" spans="1:6" ht="15.75" x14ac:dyDescent="0.25">
      <c r="A87" s="66"/>
      <c r="B87" s="66"/>
      <c r="C87" s="66"/>
      <c r="D87" s="66"/>
      <c r="E87" s="66"/>
      <c r="F87" s="66"/>
    </row>
    <row r="88" spans="1:6" ht="15.75" x14ac:dyDescent="0.25">
      <c r="A88" s="66"/>
      <c r="B88" s="66"/>
      <c r="C88" s="66"/>
      <c r="D88" s="66"/>
      <c r="E88" s="66"/>
      <c r="F88" s="66"/>
    </row>
    <row r="89" spans="1:6" ht="15.75" x14ac:dyDescent="0.25">
      <c r="A89" s="66"/>
      <c r="B89" s="66"/>
      <c r="C89" s="66"/>
      <c r="D89" s="66"/>
      <c r="E89" s="66"/>
      <c r="F89" s="66"/>
    </row>
    <row r="90" spans="1:6" ht="15.75" x14ac:dyDescent="0.25">
      <c r="A90" s="66"/>
      <c r="B90" s="66"/>
      <c r="C90" s="66"/>
      <c r="D90" s="66"/>
      <c r="E90" s="66"/>
      <c r="F90" s="66"/>
    </row>
    <row r="91" spans="1:6" ht="15.75" x14ac:dyDescent="0.25">
      <c r="A91" s="66"/>
      <c r="B91" s="66"/>
      <c r="C91" s="66"/>
      <c r="D91" s="66"/>
      <c r="E91" s="66"/>
      <c r="F91" s="66"/>
    </row>
    <row r="92" spans="1:6" ht="15.75" x14ac:dyDescent="0.25">
      <c r="A92" s="66"/>
      <c r="B92" s="66"/>
      <c r="C92" s="66"/>
      <c r="D92" s="66"/>
      <c r="E92" s="66"/>
      <c r="F92" s="66"/>
    </row>
    <row r="93" spans="1:6" ht="15.75" x14ac:dyDescent="0.25">
      <c r="A93" s="66"/>
      <c r="B93" s="66"/>
      <c r="C93" s="66"/>
      <c r="D93" s="66"/>
      <c r="E93" s="66"/>
      <c r="F93" s="66"/>
    </row>
    <row r="94" spans="1:6" ht="15.75" x14ac:dyDescent="0.25">
      <c r="A94" s="66"/>
      <c r="B94" s="66"/>
      <c r="C94" s="66"/>
      <c r="D94" s="66"/>
      <c r="E94" s="66"/>
      <c r="F94" s="66"/>
    </row>
    <row r="95" spans="1:6" ht="15.75" x14ac:dyDescent="0.25">
      <c r="A95" s="66"/>
      <c r="B95" s="66"/>
      <c r="C95" s="66"/>
      <c r="D95" s="66"/>
      <c r="E95" s="66"/>
      <c r="F95" s="66"/>
    </row>
    <row r="96" spans="1:6" ht="15.75" x14ac:dyDescent="0.25">
      <c r="A96" s="66"/>
      <c r="B96" s="66"/>
      <c r="C96" s="66"/>
      <c r="D96" s="66"/>
      <c r="E96" s="66"/>
      <c r="F96" s="66"/>
    </row>
    <row r="97" spans="1:6" ht="15.75" x14ac:dyDescent="0.25">
      <c r="A97" s="66"/>
      <c r="B97" s="66"/>
      <c r="C97" s="66"/>
      <c r="D97" s="66"/>
      <c r="E97" s="66"/>
      <c r="F97" s="66"/>
    </row>
    <row r="98" spans="1:6" ht="15.75" x14ac:dyDescent="0.25">
      <c r="A98" s="66"/>
      <c r="B98" s="66"/>
      <c r="C98" s="66"/>
      <c r="D98" s="66"/>
      <c r="E98" s="66"/>
      <c r="F98" s="66"/>
    </row>
    <row r="99" spans="1:6" ht="15.75" x14ac:dyDescent="0.25">
      <c r="A99" s="66"/>
      <c r="B99" s="66"/>
      <c r="C99" s="66"/>
      <c r="D99" s="66"/>
      <c r="E99" s="66"/>
      <c r="F99" s="66"/>
    </row>
    <row r="100" spans="1:6" ht="15.75" x14ac:dyDescent="0.25">
      <c r="A100" s="66"/>
      <c r="B100" s="66"/>
      <c r="C100" s="66"/>
      <c r="D100" s="66"/>
      <c r="E100" s="66"/>
      <c r="F100" s="66"/>
    </row>
    <row r="101" spans="1:6" ht="15.75" x14ac:dyDescent="0.25">
      <c r="A101" s="66"/>
      <c r="B101" s="66"/>
      <c r="C101" s="66"/>
      <c r="D101" s="66"/>
      <c r="E101" s="66"/>
      <c r="F101" s="66"/>
    </row>
    <row r="102" spans="1:6" ht="15.75" x14ac:dyDescent="0.25">
      <c r="A102" s="66"/>
      <c r="B102" s="66"/>
      <c r="C102" s="66"/>
      <c r="D102" s="66"/>
      <c r="E102" s="66"/>
      <c r="F102" s="66"/>
    </row>
    <row r="103" spans="1:6" ht="15.75" x14ac:dyDescent="0.25">
      <c r="A103" s="66"/>
      <c r="B103" s="66"/>
      <c r="C103" s="66"/>
      <c r="D103" s="66"/>
      <c r="E103" s="66"/>
      <c r="F103" s="66"/>
    </row>
    <row r="104" spans="1:6" ht="15.75" x14ac:dyDescent="0.25">
      <c r="A104" s="66"/>
      <c r="B104" s="66"/>
      <c r="C104" s="66"/>
      <c r="D104" s="66"/>
      <c r="E104" s="66"/>
      <c r="F104" s="66"/>
    </row>
    <row r="105" spans="1:6" ht="15.75" x14ac:dyDescent="0.25">
      <c r="A105" s="66"/>
      <c r="B105" s="66"/>
      <c r="C105" s="66"/>
      <c r="D105" s="66"/>
      <c r="E105" s="66"/>
      <c r="F105" s="66"/>
    </row>
    <row r="106" spans="1:6" ht="15.75" x14ac:dyDescent="0.25">
      <c r="A106" s="66"/>
      <c r="B106" s="66"/>
      <c r="C106" s="66"/>
      <c r="D106" s="66"/>
      <c r="E106" s="66"/>
      <c r="F106" s="66"/>
    </row>
    <row r="107" spans="1:6" ht="15.75" x14ac:dyDescent="0.25">
      <c r="A107" s="66"/>
      <c r="B107" s="66"/>
      <c r="C107" s="66"/>
      <c r="D107" s="66"/>
      <c r="E107" s="66"/>
      <c r="F107" s="66"/>
    </row>
    <row r="108" spans="1:6" ht="15.75" x14ac:dyDescent="0.25">
      <c r="A108" s="66"/>
      <c r="B108" s="66"/>
      <c r="C108" s="66"/>
      <c r="D108" s="66"/>
      <c r="E108" s="66"/>
      <c r="F108" s="66"/>
    </row>
    <row r="109" spans="1:6" ht="15.75" x14ac:dyDescent="0.25">
      <c r="A109" s="66"/>
      <c r="B109" s="66"/>
      <c r="C109" s="66"/>
      <c r="D109" s="66"/>
      <c r="E109" s="66"/>
      <c r="F109" s="66"/>
    </row>
    <row r="110" spans="1:6" ht="15.75" x14ac:dyDescent="0.25">
      <c r="A110" s="66"/>
      <c r="B110" s="66"/>
      <c r="C110" s="66"/>
      <c r="D110" s="66"/>
      <c r="E110" s="66"/>
      <c r="F110" s="66"/>
    </row>
    <row r="111" spans="1:6" ht="15.75" x14ac:dyDescent="0.25">
      <c r="A111" s="66"/>
      <c r="B111" s="66"/>
      <c r="C111" s="66"/>
      <c r="D111" s="66"/>
      <c r="E111" s="66"/>
      <c r="F111" s="66"/>
    </row>
    <row r="112" spans="1:6" ht="15.75" x14ac:dyDescent="0.25">
      <c r="A112" s="66"/>
      <c r="B112" s="66"/>
      <c r="C112" s="66"/>
      <c r="D112" s="66"/>
      <c r="E112" s="66"/>
      <c r="F112" s="66"/>
    </row>
    <row r="113" spans="1:6" ht="15.75" x14ac:dyDescent="0.25">
      <c r="A113" s="66"/>
      <c r="B113" s="66"/>
      <c r="C113" s="66"/>
      <c r="D113" s="66"/>
      <c r="E113" s="66"/>
      <c r="F113" s="66"/>
    </row>
    <row r="114" spans="1:6" ht="15.75" x14ac:dyDescent="0.25">
      <c r="A114" s="66"/>
      <c r="B114" s="66"/>
      <c r="C114" s="66"/>
      <c r="D114" s="66"/>
      <c r="E114" s="66"/>
      <c r="F114" s="66"/>
    </row>
    <row r="115" spans="1:6" ht="15.75" x14ac:dyDescent="0.25">
      <c r="A115" s="66"/>
      <c r="B115" s="66"/>
      <c r="C115" s="66"/>
      <c r="D115" s="66"/>
      <c r="E115" s="66"/>
      <c r="F115" s="66"/>
    </row>
    <row r="116" spans="1:6" ht="15.75" x14ac:dyDescent="0.25">
      <c r="A116" s="66"/>
      <c r="B116" s="66"/>
      <c r="C116" s="66"/>
      <c r="D116" s="66"/>
      <c r="E116" s="66"/>
      <c r="F116" s="66"/>
    </row>
    <row r="117" spans="1:6" ht="15.75" x14ac:dyDescent="0.25">
      <c r="A117" s="66"/>
      <c r="B117" s="66"/>
      <c r="C117" s="66"/>
      <c r="D117" s="66"/>
      <c r="E117" s="66"/>
      <c r="F117" s="66"/>
    </row>
    <row r="118" spans="1:6" ht="15.75" x14ac:dyDescent="0.25">
      <c r="A118" s="66"/>
      <c r="B118" s="66"/>
      <c r="C118" s="66"/>
      <c r="D118" s="66"/>
      <c r="E118" s="66"/>
      <c r="F118" s="66"/>
    </row>
    <row r="119" spans="1:6" ht="15.75" x14ac:dyDescent="0.25">
      <c r="A119" s="66"/>
      <c r="B119" s="66"/>
      <c r="C119" s="66"/>
      <c r="D119" s="66"/>
      <c r="E119" s="66"/>
      <c r="F119" s="66"/>
    </row>
    <row r="120" spans="1:6" ht="15.75" x14ac:dyDescent="0.25">
      <c r="A120" s="66"/>
      <c r="B120" s="66"/>
      <c r="C120" s="66"/>
      <c r="D120" s="66"/>
      <c r="E120" s="66"/>
      <c r="F120" s="66"/>
    </row>
    <row r="121" spans="1:6" ht="15.75" x14ac:dyDescent="0.25">
      <c r="A121" s="66"/>
      <c r="B121" s="66"/>
      <c r="C121" s="66"/>
      <c r="D121" s="66"/>
      <c r="E121" s="66"/>
      <c r="F121" s="66"/>
    </row>
    <row r="122" spans="1:6" ht="15.75" x14ac:dyDescent="0.25">
      <c r="A122" s="66"/>
      <c r="B122" s="66"/>
      <c r="C122" s="66"/>
      <c r="D122" s="66"/>
      <c r="E122" s="66"/>
      <c r="F122" s="66"/>
    </row>
    <row r="123" spans="1:6" ht="15.75" x14ac:dyDescent="0.25">
      <c r="A123" s="66"/>
      <c r="B123" s="66"/>
      <c r="C123" s="66"/>
      <c r="D123" s="66"/>
      <c r="E123" s="66"/>
      <c r="F123" s="66"/>
    </row>
    <row r="124" spans="1:6" ht="15.75" x14ac:dyDescent="0.25">
      <c r="A124" s="66"/>
      <c r="B124" s="66"/>
      <c r="C124" s="66"/>
      <c r="D124" s="66"/>
      <c r="E124" s="66"/>
      <c r="F124" s="66"/>
    </row>
    <row r="125" spans="1:6" ht="15.75" x14ac:dyDescent="0.25">
      <c r="A125" s="66"/>
      <c r="B125" s="66"/>
      <c r="C125" s="66"/>
      <c r="D125" s="66"/>
      <c r="E125" s="66"/>
      <c r="F125" s="66"/>
    </row>
    <row r="126" spans="1:6" ht="15.75" x14ac:dyDescent="0.25">
      <c r="A126" s="66"/>
      <c r="B126" s="66"/>
      <c r="C126" s="66"/>
      <c r="D126" s="66"/>
      <c r="E126" s="66"/>
      <c r="F126" s="66"/>
    </row>
    <row r="127" spans="1:6" ht="15.75" x14ac:dyDescent="0.25">
      <c r="A127" s="66"/>
      <c r="B127" s="66"/>
      <c r="C127" s="66"/>
      <c r="D127" s="66"/>
      <c r="E127" s="66"/>
      <c r="F127" s="66"/>
    </row>
    <row r="128" spans="1:6" ht="15.75" x14ac:dyDescent="0.25">
      <c r="A128" s="66"/>
      <c r="B128" s="66"/>
      <c r="C128" s="66"/>
      <c r="D128" s="66"/>
      <c r="E128" s="66"/>
      <c r="F128" s="66"/>
    </row>
    <row r="129" spans="1:6" ht="15.75" x14ac:dyDescent="0.25">
      <c r="A129" s="66"/>
      <c r="B129" s="66"/>
      <c r="C129" s="66"/>
      <c r="D129" s="66"/>
      <c r="E129" s="66"/>
      <c r="F129" s="66"/>
    </row>
    <row r="130" spans="1:6" ht="15.75" x14ac:dyDescent="0.25">
      <c r="A130" s="66"/>
      <c r="B130" s="66"/>
      <c r="C130" s="66"/>
      <c r="D130" s="66"/>
      <c r="E130" s="66"/>
      <c r="F130" s="66"/>
    </row>
    <row r="131" spans="1:6" ht="15.75" x14ac:dyDescent="0.25">
      <c r="A131" s="66"/>
      <c r="B131" s="66"/>
      <c r="C131" s="66"/>
      <c r="D131" s="66"/>
      <c r="E131" s="66"/>
      <c r="F131" s="66"/>
    </row>
    <row r="132" spans="1:6" ht="15.75" x14ac:dyDescent="0.25">
      <c r="A132" s="66"/>
      <c r="B132" s="66"/>
      <c r="C132" s="66"/>
      <c r="D132" s="66"/>
      <c r="E132" s="66"/>
      <c r="F132" s="66"/>
    </row>
    <row r="133" spans="1:6" ht="15.75" x14ac:dyDescent="0.25">
      <c r="A133" s="66"/>
      <c r="B133" s="66"/>
      <c r="C133" s="66"/>
      <c r="D133" s="66"/>
      <c r="E133" s="66"/>
      <c r="F133" s="66"/>
    </row>
    <row r="134" spans="1:6" ht="15.75" x14ac:dyDescent="0.25">
      <c r="A134" s="66"/>
      <c r="B134" s="66"/>
      <c r="C134" s="66"/>
      <c r="D134" s="66"/>
      <c r="E134" s="66"/>
      <c r="F134" s="66"/>
    </row>
    <row r="135" spans="1:6" ht="15.75" x14ac:dyDescent="0.25">
      <c r="A135" s="66"/>
      <c r="B135" s="66"/>
      <c r="C135" s="66"/>
      <c r="D135" s="66"/>
      <c r="E135" s="66"/>
      <c r="F135" s="66"/>
    </row>
    <row r="136" spans="1:6" ht="15.75" x14ac:dyDescent="0.25">
      <c r="A136" s="66"/>
      <c r="B136" s="66"/>
      <c r="C136" s="66"/>
      <c r="D136" s="66"/>
      <c r="E136" s="66"/>
      <c r="F136" s="66"/>
    </row>
    <row r="137" spans="1:6" ht="15.75" x14ac:dyDescent="0.25">
      <c r="A137" s="66"/>
      <c r="B137" s="66"/>
      <c r="C137" s="66"/>
      <c r="D137" s="66"/>
      <c r="E137" s="66"/>
      <c r="F137" s="66"/>
    </row>
    <row r="138" spans="1:6" ht="15.75" x14ac:dyDescent="0.25">
      <c r="A138" s="66"/>
      <c r="B138" s="66"/>
      <c r="C138" s="66"/>
      <c r="D138" s="66"/>
      <c r="E138" s="66"/>
      <c r="F138" s="66"/>
    </row>
    <row r="139" spans="1:6" ht="15.75" x14ac:dyDescent="0.25">
      <c r="A139" s="66"/>
      <c r="B139" s="66"/>
      <c r="C139" s="66"/>
      <c r="D139" s="66"/>
      <c r="E139" s="66"/>
      <c r="F139" s="66"/>
    </row>
    <row r="140" spans="1:6" ht="15.75" x14ac:dyDescent="0.25">
      <c r="A140" s="66"/>
      <c r="B140" s="66"/>
      <c r="C140" s="66"/>
      <c r="D140" s="66"/>
      <c r="E140" s="66"/>
      <c r="F140" s="66"/>
    </row>
    <row r="141" spans="1:6" ht="15.75" x14ac:dyDescent="0.25">
      <c r="A141" s="66"/>
      <c r="B141" s="66"/>
      <c r="C141" s="66"/>
      <c r="D141" s="66"/>
      <c r="E141" s="66"/>
      <c r="F141" s="66"/>
    </row>
    <row r="142" spans="1:6" ht="15.75" x14ac:dyDescent="0.25">
      <c r="A142" s="66"/>
      <c r="B142" s="66"/>
      <c r="C142" s="66"/>
      <c r="D142" s="66"/>
      <c r="E142" s="66"/>
      <c r="F142" s="66"/>
    </row>
    <row r="143" spans="1:6" ht="15.75" x14ac:dyDescent="0.25">
      <c r="A143" s="66"/>
      <c r="B143" s="66"/>
      <c r="C143" s="66"/>
      <c r="D143" s="66"/>
      <c r="E143" s="66"/>
      <c r="F143" s="66"/>
    </row>
    <row r="144" spans="1:6" ht="15.75" x14ac:dyDescent="0.25">
      <c r="A144" s="66"/>
      <c r="B144" s="66"/>
      <c r="C144" s="66"/>
      <c r="D144" s="66"/>
      <c r="E144" s="66"/>
      <c r="F144" s="66"/>
    </row>
    <row r="145" spans="1:6" ht="15.75" x14ac:dyDescent="0.25">
      <c r="A145" s="66"/>
      <c r="B145" s="66"/>
      <c r="C145" s="66"/>
      <c r="D145" s="66"/>
      <c r="E145" s="66"/>
      <c r="F145" s="66"/>
    </row>
    <row r="146" spans="1:6" ht="15.75" x14ac:dyDescent="0.25">
      <c r="A146" s="66"/>
      <c r="B146" s="66"/>
      <c r="C146" s="66"/>
      <c r="D146" s="66"/>
      <c r="E146" s="66"/>
      <c r="F146" s="66"/>
    </row>
    <row r="147" spans="1:6" ht="15.75" x14ac:dyDescent="0.25">
      <c r="A147" s="66"/>
      <c r="B147" s="66"/>
      <c r="C147" s="66"/>
      <c r="D147" s="66"/>
      <c r="E147" s="66"/>
      <c r="F147" s="66"/>
    </row>
    <row r="148" spans="1:6" ht="15.75" x14ac:dyDescent="0.25">
      <c r="A148" s="66"/>
      <c r="B148" s="66"/>
      <c r="C148" s="66"/>
      <c r="D148" s="66"/>
      <c r="E148" s="66"/>
      <c r="F148" s="66"/>
    </row>
    <row r="149" spans="1:6" ht="15.75" x14ac:dyDescent="0.25">
      <c r="A149" s="66"/>
      <c r="B149" s="66"/>
      <c r="C149" s="66"/>
      <c r="D149" s="66"/>
      <c r="E149" s="66"/>
      <c r="F149" s="66"/>
    </row>
    <row r="150" spans="1:6" ht="15.75" x14ac:dyDescent="0.25">
      <c r="A150" s="66"/>
      <c r="B150" s="66"/>
      <c r="C150" s="66"/>
      <c r="D150" s="66"/>
      <c r="E150" s="66"/>
      <c r="F150" s="66"/>
    </row>
    <row r="151" spans="1:6" ht="15.75" x14ac:dyDescent="0.25">
      <c r="A151" s="66"/>
      <c r="B151" s="66"/>
      <c r="C151" s="66"/>
      <c r="D151" s="66"/>
      <c r="E151" s="66"/>
      <c r="F151" s="66"/>
    </row>
    <row r="152" spans="1:6" ht="15.75" x14ac:dyDescent="0.25">
      <c r="A152" s="66"/>
      <c r="B152" s="66"/>
      <c r="C152" s="66"/>
      <c r="D152" s="66"/>
      <c r="E152" s="66"/>
      <c r="F152" s="66"/>
    </row>
    <row r="153" spans="1:6" ht="15.75" x14ac:dyDescent="0.25">
      <c r="A153" s="66"/>
      <c r="B153" s="66"/>
      <c r="C153" s="66"/>
      <c r="D153" s="66"/>
      <c r="E153" s="66"/>
      <c r="F153" s="66"/>
    </row>
    <row r="154" spans="1:6" ht="15.75" x14ac:dyDescent="0.25">
      <c r="A154" s="66"/>
      <c r="B154" s="66"/>
      <c r="C154" s="66"/>
      <c r="D154" s="66"/>
      <c r="E154" s="66"/>
      <c r="F154" s="66"/>
    </row>
    <row r="155" spans="1:6" ht="15.75" x14ac:dyDescent="0.25">
      <c r="A155" s="66"/>
      <c r="B155" s="66"/>
      <c r="C155" s="66"/>
      <c r="D155" s="66"/>
      <c r="E155" s="66"/>
      <c r="F155" s="66"/>
    </row>
    <row r="156" spans="1:6" ht="15.75" x14ac:dyDescent="0.25">
      <c r="A156" s="66"/>
      <c r="B156" s="66"/>
      <c r="C156" s="66"/>
      <c r="D156" s="66"/>
      <c r="E156" s="66"/>
      <c r="F156" s="66"/>
    </row>
    <row r="157" spans="1:6" ht="15.75" x14ac:dyDescent="0.25">
      <c r="A157" s="66"/>
      <c r="B157" s="66"/>
      <c r="C157" s="66"/>
      <c r="D157" s="66"/>
      <c r="E157" s="66"/>
      <c r="F157" s="66"/>
    </row>
    <row r="158" spans="1:6" ht="15.75" x14ac:dyDescent="0.25">
      <c r="A158" s="66"/>
      <c r="B158" s="66"/>
      <c r="C158" s="66"/>
      <c r="D158" s="66"/>
      <c r="E158" s="66"/>
      <c r="F158" s="66"/>
    </row>
    <row r="159" spans="1:6" ht="15.75" x14ac:dyDescent="0.25">
      <c r="A159" s="66"/>
      <c r="B159" s="66"/>
      <c r="C159" s="66"/>
      <c r="D159" s="66"/>
      <c r="E159" s="66"/>
      <c r="F159" s="66"/>
    </row>
    <row r="160" spans="1:6" ht="15.75" x14ac:dyDescent="0.25">
      <c r="A160" s="66"/>
      <c r="B160" s="66"/>
      <c r="C160" s="66"/>
      <c r="D160" s="66"/>
      <c r="E160" s="66"/>
      <c r="F160" s="66"/>
    </row>
    <row r="161" spans="1:6" ht="15.75" x14ac:dyDescent="0.25">
      <c r="A161" s="66"/>
      <c r="B161" s="66"/>
      <c r="C161" s="66"/>
      <c r="D161" s="66"/>
      <c r="E161" s="66"/>
      <c r="F161" s="66"/>
    </row>
    <row r="162" spans="1:6" ht="15.75" x14ac:dyDescent="0.25">
      <c r="A162" s="66"/>
      <c r="B162" s="66"/>
      <c r="C162" s="66"/>
      <c r="D162" s="66"/>
      <c r="E162" s="66"/>
      <c r="F162" s="66"/>
    </row>
    <row r="163" spans="1:6" ht="15.75" x14ac:dyDescent="0.25">
      <c r="A163" s="66"/>
      <c r="B163" s="66"/>
      <c r="C163" s="66"/>
      <c r="D163" s="66"/>
      <c r="E163" s="66"/>
      <c r="F163" s="66"/>
    </row>
    <row r="164" spans="1:6" ht="15.75" x14ac:dyDescent="0.25">
      <c r="A164" s="66"/>
      <c r="B164" s="66"/>
      <c r="C164" s="66"/>
      <c r="D164" s="66"/>
      <c r="E164" s="66"/>
      <c r="F164" s="66"/>
    </row>
    <row r="165" spans="1:6" ht="15.75" x14ac:dyDescent="0.25">
      <c r="A165" s="66"/>
      <c r="B165" s="66"/>
      <c r="C165" s="66"/>
      <c r="D165" s="66"/>
      <c r="E165" s="66"/>
      <c r="F165" s="66"/>
    </row>
    <row r="166" spans="1:6" ht="15.75" x14ac:dyDescent="0.25">
      <c r="A166" s="66"/>
      <c r="B166" s="66"/>
      <c r="C166" s="66"/>
      <c r="D166" s="66"/>
      <c r="E166" s="66"/>
      <c r="F166" s="66"/>
    </row>
    <row r="167" spans="1:6" ht="15.75" x14ac:dyDescent="0.25">
      <c r="A167" s="66"/>
      <c r="B167" s="66"/>
      <c r="C167" s="66"/>
      <c r="D167" s="66"/>
      <c r="E167" s="66"/>
      <c r="F167" s="66"/>
    </row>
    <row r="168" spans="1:6" ht="15.75" x14ac:dyDescent="0.25">
      <c r="A168" s="66"/>
      <c r="B168" s="66"/>
      <c r="C168" s="66"/>
      <c r="D168" s="66"/>
      <c r="E168" s="66"/>
      <c r="F168" s="66"/>
    </row>
    <row r="169" spans="1:6" ht="15.75" x14ac:dyDescent="0.25">
      <c r="A169" s="66"/>
      <c r="B169" s="66"/>
      <c r="C169" s="66"/>
      <c r="D169" s="66"/>
      <c r="E169" s="66"/>
      <c r="F169" s="66"/>
    </row>
    <row r="170" spans="1:6" ht="15.75" x14ac:dyDescent="0.25">
      <c r="A170" s="66"/>
      <c r="B170" s="66"/>
      <c r="C170" s="66"/>
      <c r="D170" s="66"/>
      <c r="E170" s="66"/>
      <c r="F170" s="66"/>
    </row>
    <row r="171" spans="1:6" ht="15.75" x14ac:dyDescent="0.25">
      <c r="A171" s="66"/>
      <c r="B171" s="66"/>
      <c r="C171" s="66"/>
      <c r="D171" s="66"/>
      <c r="E171" s="66"/>
      <c r="F171" s="66"/>
    </row>
    <row r="172" spans="1:6" ht="15.75" x14ac:dyDescent="0.25">
      <c r="A172" s="66"/>
      <c r="B172" s="66"/>
      <c r="C172" s="66"/>
      <c r="D172" s="66"/>
      <c r="E172" s="66"/>
      <c r="F172" s="66"/>
    </row>
    <row r="173" spans="1:6" ht="15.75" x14ac:dyDescent="0.25">
      <c r="A173" s="66"/>
      <c r="B173" s="66"/>
      <c r="C173" s="66"/>
      <c r="D173" s="66"/>
      <c r="E173" s="66"/>
      <c r="F173" s="66"/>
    </row>
    <row r="174" spans="1:6" ht="15.75" x14ac:dyDescent="0.25">
      <c r="A174" s="66"/>
      <c r="B174" s="66"/>
      <c r="C174" s="66"/>
      <c r="D174" s="66"/>
      <c r="E174" s="66"/>
      <c r="F174" s="66"/>
    </row>
    <row r="175" spans="1:6" ht="15.75" x14ac:dyDescent="0.25">
      <c r="A175" s="66"/>
      <c r="B175" s="66"/>
      <c r="C175" s="66"/>
      <c r="D175" s="66"/>
      <c r="E175" s="66"/>
      <c r="F175" s="66"/>
    </row>
    <row r="176" spans="1:6" ht="15.75" x14ac:dyDescent="0.25">
      <c r="A176" s="66"/>
      <c r="B176" s="66"/>
      <c r="C176" s="66"/>
      <c r="D176" s="66"/>
      <c r="E176" s="66"/>
      <c r="F176" s="66"/>
    </row>
    <row r="177" spans="1:6" ht="15.75" x14ac:dyDescent="0.25">
      <c r="A177" s="66"/>
      <c r="B177" s="66"/>
      <c r="C177" s="66"/>
      <c r="D177" s="66"/>
      <c r="E177" s="66"/>
      <c r="F177" s="66"/>
    </row>
    <row r="178" spans="1:6" ht="15.75" x14ac:dyDescent="0.25">
      <c r="A178" s="66"/>
      <c r="B178" s="66"/>
      <c r="C178" s="66"/>
      <c r="D178" s="66"/>
      <c r="E178" s="66"/>
      <c r="F178" s="66"/>
    </row>
    <row r="179" spans="1:6" ht="15.75" x14ac:dyDescent="0.25">
      <c r="A179" s="66"/>
      <c r="B179" s="66"/>
      <c r="C179" s="66"/>
      <c r="D179" s="66"/>
      <c r="E179" s="66"/>
      <c r="F179" s="66"/>
    </row>
    <row r="180" spans="1:6" ht="15.75" x14ac:dyDescent="0.25">
      <c r="A180" s="66"/>
      <c r="B180" s="66"/>
      <c r="C180" s="66"/>
      <c r="D180" s="66"/>
      <c r="E180" s="66"/>
      <c r="F180" s="66"/>
    </row>
    <row r="181" spans="1:6" ht="15.75" x14ac:dyDescent="0.25">
      <c r="A181" s="66"/>
      <c r="B181" s="66"/>
      <c r="C181" s="66"/>
      <c r="D181" s="66"/>
      <c r="E181" s="66"/>
      <c r="F181" s="66"/>
    </row>
    <row r="182" spans="1:6" ht="15.75" x14ac:dyDescent="0.25">
      <c r="A182" s="66"/>
      <c r="B182" s="66"/>
      <c r="C182" s="66"/>
      <c r="D182" s="66"/>
      <c r="E182" s="66"/>
      <c r="F182" s="66"/>
    </row>
    <row r="183" spans="1:6" ht="15.75" x14ac:dyDescent="0.25">
      <c r="A183" s="66"/>
      <c r="B183" s="66"/>
      <c r="C183" s="66"/>
      <c r="D183" s="66"/>
      <c r="E183" s="66"/>
      <c r="F183" s="66"/>
    </row>
    <row r="184" spans="1:6" ht="15.75" x14ac:dyDescent="0.25">
      <c r="A184" s="66"/>
      <c r="B184" s="66"/>
      <c r="C184" s="66"/>
      <c r="D184" s="66"/>
      <c r="E184" s="66"/>
      <c r="F184" s="66"/>
    </row>
    <row r="185" spans="1:6" ht="15.75" x14ac:dyDescent="0.25">
      <c r="A185" s="66"/>
      <c r="B185" s="66"/>
      <c r="C185" s="66"/>
      <c r="D185" s="66"/>
      <c r="E185" s="66"/>
      <c r="F185" s="66"/>
    </row>
    <row r="186" spans="1:6" ht="15.75" x14ac:dyDescent="0.25">
      <c r="A186" s="66"/>
      <c r="B186" s="66"/>
      <c r="C186" s="66"/>
      <c r="D186" s="66"/>
      <c r="E186" s="66"/>
      <c r="F186" s="66"/>
    </row>
    <row r="187" spans="1:6" ht="15.75" x14ac:dyDescent="0.25">
      <c r="A187" s="66"/>
      <c r="B187" s="66"/>
      <c r="C187" s="66"/>
      <c r="D187" s="66"/>
      <c r="E187" s="66"/>
      <c r="F187" s="66"/>
    </row>
    <row r="188" spans="1:6" ht="15.75" x14ac:dyDescent="0.25">
      <c r="A188" s="66"/>
      <c r="B188" s="66"/>
      <c r="C188" s="66"/>
      <c r="D188" s="66"/>
      <c r="E188" s="66"/>
      <c r="F188" s="66"/>
    </row>
    <row r="189" spans="1:6" ht="15.75" x14ac:dyDescent="0.25">
      <c r="A189" s="66"/>
      <c r="B189" s="66"/>
      <c r="C189" s="66"/>
      <c r="D189" s="66"/>
      <c r="E189" s="66"/>
      <c r="F189" s="66"/>
    </row>
    <row r="190" spans="1:6" ht="15.75" x14ac:dyDescent="0.25">
      <c r="A190" s="66"/>
      <c r="B190" s="66"/>
      <c r="C190" s="66"/>
      <c r="D190" s="66"/>
      <c r="E190" s="66"/>
      <c r="F190" s="66"/>
    </row>
    <row r="191" spans="1:6" ht="15.75" x14ac:dyDescent="0.25">
      <c r="A191" s="66"/>
      <c r="B191" s="66"/>
      <c r="C191" s="66"/>
      <c r="D191" s="66"/>
      <c r="E191" s="66"/>
      <c r="F191" s="66"/>
    </row>
    <row r="192" spans="1:6" ht="15.75" x14ac:dyDescent="0.25">
      <c r="A192" s="66"/>
      <c r="B192" s="66"/>
      <c r="C192" s="66"/>
      <c r="D192" s="66"/>
      <c r="E192" s="66"/>
      <c r="F192" s="66"/>
    </row>
    <row r="193" spans="1:6" ht="15.75" x14ac:dyDescent="0.25">
      <c r="A193" s="66"/>
      <c r="B193" s="66"/>
      <c r="C193" s="66"/>
      <c r="D193" s="66"/>
      <c r="E193" s="66"/>
      <c r="F193" s="66"/>
    </row>
    <row r="194" spans="1:6" ht="15.75" x14ac:dyDescent="0.25">
      <c r="A194" s="66"/>
      <c r="B194" s="66"/>
      <c r="C194" s="66"/>
      <c r="D194" s="66"/>
      <c r="E194" s="66"/>
      <c r="F194" s="66"/>
    </row>
    <row r="195" spans="1:6" ht="15.75" x14ac:dyDescent="0.25">
      <c r="A195" s="66"/>
      <c r="B195" s="66"/>
      <c r="C195" s="66"/>
      <c r="D195" s="66"/>
      <c r="E195" s="66"/>
      <c r="F195" s="66"/>
    </row>
    <row r="196" spans="1:6" ht="15.75" x14ac:dyDescent="0.25">
      <c r="A196" s="66"/>
      <c r="B196" s="66"/>
      <c r="C196" s="66"/>
      <c r="D196" s="66"/>
      <c r="E196" s="66"/>
      <c r="F196" s="66"/>
    </row>
    <row r="197" spans="1:6" ht="15.75" x14ac:dyDescent="0.25">
      <c r="A197" s="66"/>
      <c r="B197" s="66"/>
      <c r="C197" s="66"/>
      <c r="D197" s="66"/>
      <c r="E197" s="66"/>
      <c r="F197" s="66"/>
    </row>
    <row r="198" spans="1:6" ht="15.75" x14ac:dyDescent="0.25">
      <c r="A198" s="66"/>
      <c r="B198" s="66"/>
      <c r="C198" s="66"/>
      <c r="D198" s="66"/>
      <c r="E198" s="66"/>
      <c r="F198" s="66"/>
    </row>
    <row r="199" spans="1:6" ht="15.75" x14ac:dyDescent="0.25">
      <c r="A199" s="66"/>
      <c r="B199" s="66"/>
      <c r="C199" s="66"/>
      <c r="D199" s="66"/>
      <c r="E199" s="66"/>
      <c r="F199" s="66"/>
    </row>
    <row r="200" spans="1:6" ht="15.75" x14ac:dyDescent="0.25">
      <c r="A200" s="66"/>
      <c r="B200" s="66"/>
      <c r="C200" s="66"/>
      <c r="D200" s="66"/>
      <c r="E200" s="66"/>
      <c r="F200" s="66"/>
    </row>
    <row r="201" spans="1:6" ht="15.75" x14ac:dyDescent="0.25">
      <c r="A201" s="66"/>
      <c r="B201" s="66"/>
      <c r="C201" s="66"/>
      <c r="D201" s="66"/>
      <c r="E201" s="66"/>
      <c r="F201" s="66"/>
    </row>
    <row r="202" spans="1:6" ht="15.75" x14ac:dyDescent="0.25">
      <c r="A202" s="66"/>
      <c r="B202" s="66"/>
      <c r="C202" s="66"/>
      <c r="D202" s="66"/>
      <c r="E202" s="66"/>
      <c r="F202" s="66"/>
    </row>
    <row r="203" spans="1:6" ht="15.75" x14ac:dyDescent="0.25">
      <c r="A203" s="66"/>
      <c r="B203" s="66"/>
      <c r="C203" s="66"/>
      <c r="D203" s="66"/>
      <c r="E203" s="66"/>
      <c r="F203" s="66"/>
    </row>
    <row r="204" spans="1:6" ht="15.75" x14ac:dyDescent="0.25">
      <c r="A204" s="66"/>
      <c r="B204" s="66"/>
      <c r="C204" s="66"/>
      <c r="D204" s="66"/>
      <c r="E204" s="66"/>
      <c r="F204" s="66"/>
    </row>
    <row r="205" spans="1:6" ht="15.75" x14ac:dyDescent="0.25">
      <c r="A205" s="66"/>
      <c r="B205" s="66"/>
      <c r="C205" s="66"/>
      <c r="D205" s="66"/>
      <c r="E205" s="66"/>
      <c r="F205" s="66"/>
    </row>
    <row r="206" spans="1:6" ht="15.75" x14ac:dyDescent="0.25">
      <c r="A206" s="66"/>
      <c r="B206" s="66"/>
      <c r="C206" s="66"/>
      <c r="D206" s="66"/>
      <c r="E206" s="66"/>
      <c r="F206" s="66"/>
    </row>
    <row r="207" spans="1:6" ht="15.75" x14ac:dyDescent="0.25">
      <c r="A207" s="66"/>
      <c r="B207" s="66"/>
      <c r="C207" s="66"/>
      <c r="D207" s="66"/>
      <c r="E207" s="66"/>
      <c r="F207" s="66"/>
    </row>
    <row r="208" spans="1:6" ht="15.75" x14ac:dyDescent="0.25">
      <c r="A208" s="66"/>
      <c r="B208" s="66"/>
      <c r="C208" s="66"/>
      <c r="D208" s="66"/>
      <c r="E208" s="66"/>
      <c r="F208" s="66"/>
    </row>
    <row r="209" spans="1:6" ht="15.75" x14ac:dyDescent="0.25">
      <c r="A209" s="66"/>
      <c r="B209" s="66"/>
      <c r="C209" s="66"/>
      <c r="D209" s="66"/>
      <c r="E209" s="66"/>
      <c r="F209" s="66"/>
    </row>
    <row r="210" spans="1:6" ht="15.75" x14ac:dyDescent="0.25">
      <c r="A210" s="66"/>
      <c r="B210" s="66"/>
      <c r="C210" s="66"/>
      <c r="D210" s="66"/>
      <c r="E210" s="66"/>
      <c r="F210" s="66"/>
    </row>
    <row r="211" spans="1:6" ht="15.75" x14ac:dyDescent="0.25">
      <c r="A211" s="66"/>
      <c r="B211" s="66"/>
      <c r="C211" s="66"/>
      <c r="D211" s="66"/>
      <c r="E211" s="66"/>
      <c r="F211" s="66"/>
    </row>
    <row r="212" spans="1:6" ht="15.75" x14ac:dyDescent="0.25">
      <c r="A212" s="66"/>
      <c r="B212" s="66"/>
      <c r="C212" s="66"/>
      <c r="D212" s="66"/>
      <c r="E212" s="66"/>
      <c r="F212" s="66"/>
    </row>
    <row r="213" spans="1:6" ht="15.75" x14ac:dyDescent="0.25">
      <c r="A213" s="66"/>
      <c r="B213" s="66"/>
      <c r="C213" s="66"/>
      <c r="D213" s="66"/>
      <c r="E213" s="66"/>
      <c r="F213" s="66"/>
    </row>
    <row r="214" spans="1:6" ht="15.75" x14ac:dyDescent="0.25">
      <c r="A214" s="66"/>
      <c r="B214" s="66"/>
      <c r="C214" s="66"/>
      <c r="D214" s="66"/>
      <c r="E214" s="66"/>
      <c r="F214" s="66"/>
    </row>
    <row r="215" spans="1:6" ht="15.75" x14ac:dyDescent="0.25">
      <c r="A215" s="66"/>
      <c r="B215" s="66"/>
      <c r="C215" s="66"/>
      <c r="D215" s="66"/>
      <c r="E215" s="66"/>
      <c r="F215" s="66"/>
    </row>
    <row r="216" spans="1:6" ht="15.75" x14ac:dyDescent="0.25">
      <c r="A216" s="66"/>
      <c r="B216" s="66"/>
      <c r="C216" s="66"/>
      <c r="D216" s="66"/>
      <c r="E216" s="66"/>
      <c r="F216" s="66"/>
    </row>
    <row r="217" spans="1:6" ht="15.75" x14ac:dyDescent="0.25">
      <c r="A217" s="66"/>
      <c r="B217" s="66"/>
      <c r="C217" s="66"/>
      <c r="D217" s="66"/>
      <c r="E217" s="66"/>
      <c r="F217" s="66"/>
    </row>
    <row r="218" spans="1:6" ht="15.75" x14ac:dyDescent="0.25">
      <c r="A218" s="66"/>
      <c r="B218" s="66"/>
      <c r="C218" s="66"/>
      <c r="D218" s="66"/>
      <c r="E218" s="66"/>
      <c r="F218" s="66"/>
    </row>
    <row r="219" spans="1:6" ht="15.75" x14ac:dyDescent="0.25">
      <c r="A219" s="66"/>
      <c r="B219" s="66"/>
      <c r="C219" s="66"/>
      <c r="D219" s="66"/>
      <c r="E219" s="66"/>
      <c r="F219" s="66"/>
    </row>
    <row r="220" spans="1:6" ht="15.75" x14ac:dyDescent="0.25">
      <c r="A220" s="66"/>
      <c r="B220" s="66"/>
      <c r="C220" s="66"/>
      <c r="D220" s="66"/>
      <c r="E220" s="66"/>
      <c r="F220" s="66"/>
    </row>
    <row r="221" spans="1:6" ht="15.75" x14ac:dyDescent="0.25">
      <c r="A221" s="66"/>
      <c r="B221" s="66"/>
      <c r="C221" s="66"/>
      <c r="D221" s="66"/>
      <c r="E221" s="66"/>
      <c r="F221" s="66"/>
    </row>
    <row r="222" spans="1:6" ht="15.75" x14ac:dyDescent="0.25">
      <c r="A222" s="66"/>
      <c r="B222" s="66"/>
      <c r="C222" s="66"/>
      <c r="D222" s="66"/>
      <c r="E222" s="66"/>
      <c r="F222" s="66"/>
    </row>
    <row r="223" spans="1:6" ht="15.75" x14ac:dyDescent="0.25">
      <c r="A223" s="66"/>
      <c r="B223" s="66"/>
      <c r="C223" s="66"/>
      <c r="D223" s="66"/>
      <c r="E223" s="66"/>
      <c r="F223" s="66"/>
    </row>
    <row r="224" spans="1:6" ht="15.75" x14ac:dyDescent="0.25">
      <c r="A224" s="66"/>
      <c r="B224" s="66"/>
      <c r="C224" s="66"/>
      <c r="D224" s="66"/>
      <c r="E224" s="66"/>
      <c r="F224" s="66"/>
    </row>
    <row r="225" spans="1:6" ht="15.75" x14ac:dyDescent="0.25">
      <c r="A225" s="66"/>
      <c r="B225" s="66"/>
      <c r="C225" s="66"/>
      <c r="D225" s="66"/>
      <c r="E225" s="66"/>
      <c r="F225" s="66"/>
    </row>
    <row r="226" spans="1:6" ht="15.75" x14ac:dyDescent="0.25">
      <c r="A226" s="66"/>
      <c r="B226" s="66"/>
      <c r="C226" s="66"/>
      <c r="D226" s="66"/>
      <c r="E226" s="66"/>
      <c r="F226" s="66"/>
    </row>
    <row r="227" spans="1:6" ht="15.75" x14ac:dyDescent="0.25">
      <c r="A227" s="66"/>
      <c r="B227" s="66"/>
      <c r="C227" s="66"/>
      <c r="D227" s="66"/>
      <c r="E227" s="66"/>
      <c r="F227" s="66"/>
    </row>
    <row r="228" spans="1:6" ht="15.75" x14ac:dyDescent="0.25">
      <c r="A228" s="66"/>
      <c r="B228" s="66"/>
      <c r="C228" s="66"/>
      <c r="D228" s="66"/>
      <c r="E228" s="66"/>
      <c r="F228" s="66"/>
    </row>
    <row r="229" spans="1:6" ht="15.75" x14ac:dyDescent="0.25">
      <c r="A229" s="66"/>
      <c r="B229" s="66"/>
      <c r="C229" s="66"/>
      <c r="D229" s="66"/>
      <c r="E229" s="66"/>
      <c r="F229" s="66"/>
    </row>
    <row r="230" spans="1:6" ht="15.75" x14ac:dyDescent="0.25">
      <c r="A230" s="66"/>
      <c r="B230" s="66"/>
      <c r="C230" s="66"/>
      <c r="D230" s="66"/>
      <c r="E230" s="66"/>
      <c r="F230" s="66"/>
    </row>
    <row r="231" spans="1:6" ht="15.75" x14ac:dyDescent="0.25">
      <c r="A231" s="66"/>
      <c r="B231" s="66"/>
      <c r="C231" s="66"/>
      <c r="D231" s="66"/>
      <c r="E231" s="66"/>
      <c r="F231" s="66"/>
    </row>
    <row r="232" spans="1:6" ht="15.75" x14ac:dyDescent="0.25">
      <c r="A232" s="66"/>
      <c r="B232" s="66"/>
      <c r="C232" s="66"/>
      <c r="D232" s="66"/>
      <c r="E232" s="66"/>
      <c r="F232" s="66"/>
    </row>
    <row r="233" spans="1:6" ht="15.75" x14ac:dyDescent="0.25">
      <c r="A233" s="66"/>
      <c r="B233" s="66"/>
      <c r="C233" s="66"/>
      <c r="D233" s="66"/>
      <c r="E233" s="66"/>
      <c r="F233" s="66"/>
    </row>
    <row r="234" spans="1:6" ht="15.75" x14ac:dyDescent="0.25">
      <c r="A234" s="66"/>
      <c r="B234" s="66"/>
      <c r="C234" s="66"/>
      <c r="D234" s="66"/>
      <c r="E234" s="66"/>
      <c r="F234" s="66"/>
    </row>
    <row r="235" spans="1:6" ht="15.75" x14ac:dyDescent="0.25">
      <c r="A235" s="66"/>
      <c r="B235" s="66"/>
      <c r="C235" s="66"/>
      <c r="D235" s="66"/>
      <c r="E235" s="66"/>
      <c r="F235" s="66"/>
    </row>
    <row r="236" spans="1:6" ht="15.75" x14ac:dyDescent="0.25">
      <c r="A236" s="66"/>
      <c r="B236" s="66"/>
      <c r="C236" s="66"/>
      <c r="D236" s="66"/>
      <c r="E236" s="66"/>
      <c r="F236" s="66"/>
    </row>
    <row r="237" spans="1:6" ht="15.75" x14ac:dyDescent="0.25">
      <c r="A237" s="66"/>
      <c r="B237" s="66"/>
      <c r="C237" s="66"/>
      <c r="D237" s="66"/>
      <c r="E237" s="66"/>
      <c r="F237" s="66"/>
    </row>
    <row r="238" spans="1:6" ht="15.75" x14ac:dyDescent="0.25">
      <c r="A238" s="66"/>
      <c r="B238" s="66"/>
      <c r="C238" s="66"/>
      <c r="D238" s="66"/>
      <c r="E238" s="66"/>
      <c r="F238" s="66"/>
    </row>
    <row r="239" spans="1:6" ht="15.75" x14ac:dyDescent="0.25">
      <c r="A239" s="66"/>
      <c r="B239" s="66"/>
      <c r="C239" s="66"/>
      <c r="D239" s="66"/>
      <c r="E239" s="66"/>
      <c r="F239" s="66"/>
    </row>
    <row r="240" spans="1:6" ht="15.75" x14ac:dyDescent="0.25">
      <c r="A240" s="66"/>
      <c r="B240" s="66"/>
      <c r="C240" s="66"/>
      <c r="D240" s="66"/>
      <c r="E240" s="66"/>
      <c r="F240" s="66"/>
    </row>
    <row r="241" spans="1:6" ht="15.75" x14ac:dyDescent="0.25">
      <c r="A241" s="66"/>
      <c r="B241" s="66"/>
      <c r="C241" s="66"/>
      <c r="D241" s="66"/>
      <c r="E241" s="66"/>
      <c r="F241" s="66"/>
    </row>
    <row r="242" spans="1:6" ht="15.75" x14ac:dyDescent="0.25">
      <c r="A242" s="66"/>
      <c r="B242" s="66"/>
      <c r="C242" s="66"/>
      <c r="D242" s="66"/>
      <c r="E242" s="66"/>
      <c r="F242" s="66"/>
    </row>
    <row r="243" spans="1:6" ht="15.75" x14ac:dyDescent="0.25">
      <c r="A243" s="66"/>
      <c r="B243" s="66"/>
      <c r="C243" s="66"/>
      <c r="D243" s="66"/>
      <c r="E243" s="66"/>
      <c r="F243" s="66"/>
    </row>
    <row r="244" spans="1:6" ht="15.75" x14ac:dyDescent="0.25">
      <c r="A244" s="66"/>
      <c r="B244" s="66"/>
      <c r="C244" s="66"/>
      <c r="D244" s="66"/>
      <c r="E244" s="66"/>
      <c r="F244" s="66"/>
    </row>
    <row r="245" spans="1:6" ht="15.75" x14ac:dyDescent="0.25">
      <c r="A245" s="66"/>
      <c r="B245" s="66"/>
      <c r="C245" s="66"/>
      <c r="D245" s="66"/>
      <c r="E245" s="66"/>
      <c r="F245" s="66"/>
    </row>
    <row r="246" spans="1:6" ht="15.75" x14ac:dyDescent="0.25">
      <c r="A246" s="66"/>
      <c r="B246" s="66"/>
      <c r="C246" s="66"/>
      <c r="D246" s="66"/>
      <c r="E246" s="66"/>
      <c r="F246" s="66"/>
    </row>
    <row r="247" spans="1:6" ht="15.75" x14ac:dyDescent="0.25">
      <c r="A247" s="66"/>
      <c r="B247" s="66"/>
      <c r="C247" s="66"/>
      <c r="D247" s="66"/>
      <c r="E247" s="66"/>
      <c r="F247" s="66"/>
    </row>
    <row r="248" spans="1:6" ht="15.75" x14ac:dyDescent="0.25">
      <c r="A248" s="66"/>
      <c r="B248" s="66"/>
      <c r="C248" s="66"/>
      <c r="D248" s="66"/>
      <c r="E248" s="66"/>
      <c r="F248" s="66"/>
    </row>
    <row r="249" spans="1:6" ht="15.75" x14ac:dyDescent="0.25">
      <c r="A249" s="66"/>
      <c r="B249" s="66"/>
      <c r="C249" s="66"/>
      <c r="D249" s="66"/>
      <c r="E249" s="66"/>
      <c r="F249" s="66"/>
    </row>
    <row r="250" spans="1:6" ht="15.75" x14ac:dyDescent="0.25">
      <c r="A250" s="66"/>
      <c r="B250" s="66"/>
      <c r="C250" s="66"/>
      <c r="D250" s="66"/>
      <c r="E250" s="66"/>
      <c r="F250" s="66"/>
    </row>
    <row r="251" spans="1:6" ht="15.75" x14ac:dyDescent="0.25">
      <c r="A251" s="66"/>
      <c r="B251" s="66"/>
      <c r="C251" s="66"/>
      <c r="D251" s="66"/>
      <c r="E251" s="66"/>
      <c r="F251" s="66"/>
    </row>
    <row r="252" spans="1:6" ht="15.75" x14ac:dyDescent="0.25">
      <c r="A252" s="66"/>
      <c r="B252" s="66"/>
      <c r="C252" s="66"/>
      <c r="D252" s="66"/>
      <c r="E252" s="66"/>
      <c r="F252" s="66"/>
    </row>
    <row r="253" spans="1:6" ht="15.75" x14ac:dyDescent="0.25">
      <c r="A253" s="66"/>
      <c r="B253" s="66"/>
      <c r="C253" s="66"/>
      <c r="D253" s="66"/>
      <c r="E253" s="66"/>
      <c r="F253" s="66"/>
    </row>
    <row r="254" spans="1:6" ht="15.75" x14ac:dyDescent="0.25">
      <c r="A254" s="66"/>
      <c r="B254" s="66"/>
      <c r="C254" s="66"/>
      <c r="D254" s="66"/>
      <c r="E254" s="66"/>
      <c r="F254" s="66"/>
    </row>
    <row r="255" spans="1:6" ht="15.75" x14ac:dyDescent="0.25">
      <c r="A255" s="66"/>
      <c r="B255" s="66"/>
      <c r="C255" s="66"/>
      <c r="D255" s="66"/>
      <c r="E255" s="66"/>
      <c r="F255" s="66"/>
    </row>
    <row r="256" spans="1:6" ht="15.75" x14ac:dyDescent="0.25">
      <c r="A256" s="66"/>
      <c r="B256" s="66"/>
      <c r="C256" s="66"/>
      <c r="D256" s="66"/>
      <c r="E256" s="66"/>
      <c r="F256" s="66"/>
    </row>
    <row r="257" spans="1:6" ht="15.75" x14ac:dyDescent="0.25">
      <c r="A257" s="66"/>
      <c r="B257" s="66"/>
      <c r="C257" s="66"/>
      <c r="D257" s="66"/>
      <c r="E257" s="66"/>
      <c r="F257" s="66"/>
    </row>
    <row r="258" spans="1:6" ht="15.75" x14ac:dyDescent="0.25">
      <c r="A258" s="66"/>
      <c r="B258" s="66"/>
      <c r="C258" s="66"/>
      <c r="D258" s="66"/>
      <c r="E258" s="66"/>
      <c r="F258" s="66"/>
    </row>
    <row r="259" spans="1:6" ht="15.75" x14ac:dyDescent="0.25">
      <c r="A259" s="66"/>
      <c r="B259" s="66"/>
      <c r="C259" s="66"/>
      <c r="D259" s="66"/>
      <c r="E259" s="66"/>
      <c r="F259" s="66"/>
    </row>
    <row r="260" spans="1:6" ht="15.75" x14ac:dyDescent="0.25">
      <c r="A260" s="66"/>
      <c r="B260" s="66"/>
      <c r="C260" s="66"/>
      <c r="D260" s="66"/>
      <c r="E260" s="66"/>
      <c r="F260" s="66"/>
    </row>
    <row r="261" spans="1:6" ht="15.75" x14ac:dyDescent="0.25">
      <c r="A261" s="66"/>
      <c r="B261" s="66"/>
      <c r="C261" s="66"/>
      <c r="D261" s="66"/>
      <c r="E261" s="66"/>
      <c r="F261" s="66"/>
    </row>
    <row r="262" spans="1:6" ht="15.75" x14ac:dyDescent="0.25">
      <c r="A262" s="66"/>
      <c r="B262" s="66"/>
      <c r="C262" s="66"/>
      <c r="D262" s="66"/>
      <c r="E262" s="66"/>
      <c r="F262" s="66"/>
    </row>
    <row r="263" spans="1:6" ht="15.75" x14ac:dyDescent="0.25">
      <c r="A263" s="66"/>
      <c r="B263" s="66"/>
      <c r="C263" s="66"/>
      <c r="D263" s="66"/>
      <c r="E263" s="66"/>
      <c r="F263" s="66"/>
    </row>
    <row r="264" spans="1:6" ht="15.75" x14ac:dyDescent="0.25">
      <c r="A264" s="66"/>
      <c r="B264" s="66"/>
      <c r="C264" s="66"/>
      <c r="D264" s="66"/>
      <c r="E264" s="66"/>
      <c r="F264" s="66"/>
    </row>
    <row r="265" spans="1:6" ht="15.75" x14ac:dyDescent="0.25">
      <c r="A265" s="66"/>
      <c r="B265" s="66"/>
      <c r="C265" s="66"/>
      <c r="D265" s="66"/>
      <c r="E265" s="66"/>
      <c r="F265" s="66"/>
    </row>
    <row r="266" spans="1:6" ht="15.75" x14ac:dyDescent="0.25">
      <c r="A266" s="66"/>
      <c r="B266" s="66"/>
      <c r="C266" s="66"/>
      <c r="D266" s="66"/>
      <c r="E266" s="66"/>
      <c r="F266" s="66"/>
    </row>
    <row r="267" spans="1:6" ht="15.75" x14ac:dyDescent="0.25">
      <c r="A267" s="66"/>
      <c r="B267" s="66"/>
      <c r="C267" s="66"/>
      <c r="D267" s="66"/>
      <c r="E267" s="66"/>
      <c r="F267" s="66"/>
    </row>
    <row r="268" spans="1:6" ht="15.75" x14ac:dyDescent="0.25">
      <c r="A268" s="66"/>
      <c r="B268" s="66"/>
      <c r="C268" s="66"/>
      <c r="D268" s="66"/>
      <c r="E268" s="66"/>
      <c r="F268" s="66"/>
    </row>
    <row r="269" spans="1:6" ht="15.75" x14ac:dyDescent="0.25">
      <c r="A269" s="66"/>
      <c r="B269" s="66"/>
      <c r="C269" s="66"/>
      <c r="D269" s="66"/>
      <c r="E269" s="66"/>
      <c r="F269" s="66"/>
    </row>
    <row r="270" spans="1:6" ht="15.75" x14ac:dyDescent="0.25">
      <c r="A270" s="66"/>
      <c r="B270" s="66"/>
      <c r="C270" s="66"/>
      <c r="D270" s="66"/>
      <c r="E270" s="66"/>
      <c r="F270" s="66"/>
    </row>
    <row r="271" spans="1:6" ht="15.75" x14ac:dyDescent="0.25">
      <c r="A271" s="66"/>
      <c r="B271" s="66"/>
      <c r="C271" s="66"/>
      <c r="D271" s="66"/>
      <c r="E271" s="66"/>
      <c r="F271" s="66"/>
    </row>
    <row r="272" spans="1:6" ht="15.75" x14ac:dyDescent="0.25">
      <c r="A272" s="66"/>
      <c r="B272" s="66"/>
      <c r="C272" s="66"/>
      <c r="D272" s="66"/>
      <c r="E272" s="66"/>
      <c r="F272" s="66"/>
    </row>
    <row r="273" spans="1:6" ht="15.75" x14ac:dyDescent="0.25">
      <c r="A273" s="66"/>
      <c r="B273" s="66"/>
      <c r="C273" s="66"/>
      <c r="D273" s="66"/>
      <c r="E273" s="66"/>
      <c r="F273" s="66"/>
    </row>
    <row r="274" spans="1:6" ht="15.75" x14ac:dyDescent="0.25">
      <c r="A274" s="66"/>
      <c r="B274" s="66"/>
      <c r="C274" s="66"/>
      <c r="D274" s="66"/>
      <c r="E274" s="66"/>
      <c r="F274" s="66"/>
    </row>
    <row r="275" spans="1:6" ht="15.75" x14ac:dyDescent="0.25">
      <c r="A275" s="66"/>
      <c r="B275" s="66"/>
      <c r="C275" s="66"/>
      <c r="D275" s="66"/>
      <c r="E275" s="66"/>
      <c r="F275" s="66"/>
    </row>
    <row r="276" spans="1:6" ht="15.75" x14ac:dyDescent="0.25">
      <c r="A276" s="66"/>
      <c r="B276" s="66"/>
      <c r="C276" s="66"/>
      <c r="D276" s="66"/>
      <c r="E276" s="66"/>
      <c r="F276" s="66"/>
    </row>
    <row r="277" spans="1:6" ht="15.75" x14ac:dyDescent="0.25">
      <c r="A277" s="66"/>
      <c r="B277" s="66"/>
      <c r="C277" s="66"/>
      <c r="D277" s="66"/>
      <c r="E277" s="66"/>
      <c r="F277" s="66"/>
    </row>
    <row r="278" spans="1:6" ht="15.75" x14ac:dyDescent="0.25">
      <c r="A278" s="66"/>
      <c r="B278" s="66"/>
      <c r="C278" s="66"/>
      <c r="D278" s="66"/>
      <c r="E278" s="66"/>
      <c r="F278" s="66"/>
    </row>
    <row r="279" spans="1:6" ht="15.75" x14ac:dyDescent="0.25">
      <c r="A279" s="66"/>
      <c r="B279" s="66"/>
      <c r="C279" s="66"/>
      <c r="D279" s="66"/>
      <c r="E279" s="66"/>
      <c r="F279" s="66"/>
    </row>
    <row r="280" spans="1:6" ht="15.75" x14ac:dyDescent="0.25">
      <c r="A280" s="66"/>
      <c r="B280" s="66"/>
      <c r="C280" s="66"/>
      <c r="D280" s="66"/>
      <c r="E280" s="66"/>
      <c r="F280" s="66"/>
    </row>
    <row r="281" spans="1:6" ht="15.75" x14ac:dyDescent="0.25">
      <c r="A281" s="66"/>
      <c r="B281" s="66"/>
      <c r="C281" s="66"/>
      <c r="D281" s="66"/>
      <c r="E281" s="66"/>
      <c r="F281" s="66"/>
    </row>
    <row r="282" spans="1:6" ht="15.75" x14ac:dyDescent="0.25">
      <c r="A282" s="66"/>
      <c r="B282" s="66"/>
      <c r="C282" s="66"/>
      <c r="D282" s="66"/>
      <c r="E282" s="66"/>
      <c r="F282" s="66"/>
    </row>
    <row r="283" spans="1:6" ht="15.75" x14ac:dyDescent="0.25">
      <c r="A283" s="66"/>
      <c r="B283" s="66"/>
      <c r="C283" s="66"/>
      <c r="D283" s="66"/>
      <c r="E283" s="66"/>
      <c r="F283" s="66"/>
    </row>
    <row r="284" spans="1:6" ht="15.75" x14ac:dyDescent="0.25">
      <c r="A284" s="66"/>
      <c r="B284" s="66"/>
      <c r="C284" s="66"/>
      <c r="D284" s="66"/>
      <c r="E284" s="66"/>
      <c r="F284" s="66"/>
    </row>
    <row r="285" spans="1:6" ht="15.75" x14ac:dyDescent="0.25">
      <c r="A285" s="66"/>
      <c r="B285" s="66"/>
      <c r="C285" s="66"/>
      <c r="D285" s="66"/>
      <c r="E285" s="66"/>
      <c r="F285" s="66"/>
    </row>
    <row r="286" spans="1:6" ht="15.75" x14ac:dyDescent="0.25">
      <c r="A286" s="66"/>
      <c r="B286" s="66"/>
      <c r="C286" s="66"/>
      <c r="D286" s="66"/>
      <c r="E286" s="66"/>
      <c r="F286" s="66"/>
    </row>
    <row r="287" spans="1:6" ht="15.75" x14ac:dyDescent="0.25">
      <c r="A287" s="66"/>
      <c r="B287" s="66"/>
      <c r="C287" s="66"/>
      <c r="D287" s="66"/>
      <c r="E287" s="66"/>
      <c r="F287" s="66"/>
    </row>
    <row r="288" spans="1:6" ht="15.75" x14ac:dyDescent="0.25">
      <c r="A288" s="66"/>
      <c r="B288" s="66"/>
      <c r="C288" s="66"/>
      <c r="D288" s="66"/>
      <c r="E288" s="66"/>
      <c r="F288" s="66"/>
    </row>
    <row r="289" spans="1:6" ht="15.75" x14ac:dyDescent="0.25">
      <c r="A289" s="66"/>
      <c r="B289" s="66"/>
      <c r="C289" s="66"/>
      <c r="D289" s="66"/>
      <c r="E289" s="66"/>
      <c r="F289" s="66"/>
    </row>
    <row r="290" spans="1:6" ht="15.75" x14ac:dyDescent="0.25">
      <c r="A290" s="66"/>
      <c r="B290" s="66"/>
      <c r="C290" s="66"/>
      <c r="D290" s="66"/>
      <c r="E290" s="66"/>
      <c r="F290" s="66"/>
    </row>
    <row r="291" spans="1:6" ht="15.75" x14ac:dyDescent="0.25">
      <c r="A291" s="66"/>
      <c r="B291" s="66"/>
      <c r="C291" s="66"/>
      <c r="D291" s="66"/>
      <c r="E291" s="66"/>
      <c r="F291" s="66"/>
    </row>
    <row r="292" spans="1:6" ht="15.75" x14ac:dyDescent="0.25">
      <c r="A292" s="66"/>
      <c r="B292" s="66"/>
      <c r="C292" s="66"/>
      <c r="D292" s="66"/>
      <c r="E292" s="66"/>
      <c r="F292" s="66"/>
    </row>
    <row r="293" spans="1:6" ht="15.75" x14ac:dyDescent="0.25">
      <c r="A293" s="66"/>
      <c r="B293" s="66"/>
      <c r="C293" s="66"/>
      <c r="D293" s="66"/>
      <c r="E293" s="66"/>
      <c r="F293" s="66"/>
    </row>
    <row r="294" spans="1:6" ht="15.75" x14ac:dyDescent="0.25">
      <c r="A294" s="66"/>
      <c r="B294" s="66"/>
      <c r="C294" s="66"/>
      <c r="D294" s="66"/>
      <c r="E294" s="66"/>
      <c r="F294" s="66"/>
    </row>
    <row r="295" spans="1:6" ht="15.75" x14ac:dyDescent="0.25">
      <c r="A295" s="66"/>
      <c r="B295" s="66"/>
      <c r="C295" s="66"/>
      <c r="D295" s="66"/>
      <c r="E295" s="66"/>
      <c r="F295" s="66"/>
    </row>
    <row r="296" spans="1:6" ht="15.75" x14ac:dyDescent="0.25">
      <c r="A296" s="66"/>
      <c r="B296" s="66"/>
      <c r="C296" s="66"/>
      <c r="D296" s="66"/>
      <c r="E296" s="66"/>
      <c r="F296" s="66"/>
    </row>
    <row r="297" spans="1:6" ht="15.75" x14ac:dyDescent="0.25">
      <c r="A297" s="66"/>
      <c r="B297" s="66"/>
      <c r="C297" s="66"/>
      <c r="D297" s="66"/>
      <c r="E297" s="66"/>
      <c r="F297" s="66"/>
    </row>
    <row r="298" spans="1:6" ht="15.75" x14ac:dyDescent="0.25">
      <c r="A298" s="66"/>
      <c r="B298" s="66"/>
      <c r="C298" s="66"/>
      <c r="D298" s="66"/>
      <c r="E298" s="66"/>
      <c r="F298" s="66"/>
    </row>
    <row r="299" spans="1:6" ht="15.75" x14ac:dyDescent="0.25">
      <c r="A299" s="66"/>
      <c r="B299" s="66"/>
      <c r="C299" s="66"/>
      <c r="D299" s="66"/>
      <c r="E299" s="66"/>
      <c r="F299" s="66"/>
    </row>
    <row r="300" spans="1:6" ht="15.75" x14ac:dyDescent="0.25">
      <c r="A300" s="66"/>
      <c r="B300" s="66"/>
      <c r="C300" s="66"/>
      <c r="D300" s="66"/>
      <c r="E300" s="66"/>
      <c r="F300" s="66"/>
    </row>
    <row r="301" spans="1:6" ht="15.75" x14ac:dyDescent="0.25">
      <c r="A301" s="66"/>
      <c r="B301" s="66"/>
      <c r="C301" s="66"/>
      <c r="D301" s="66"/>
      <c r="E301" s="66"/>
      <c r="F301" s="66"/>
    </row>
    <row r="302" spans="1:6" ht="15.75" x14ac:dyDescent="0.25">
      <c r="A302" s="66"/>
      <c r="B302" s="66"/>
      <c r="C302" s="66"/>
      <c r="D302" s="66"/>
      <c r="E302" s="66"/>
      <c r="F302" s="66"/>
    </row>
    <row r="303" spans="1:6" ht="15.75" x14ac:dyDescent="0.25">
      <c r="A303" s="66"/>
      <c r="B303" s="66"/>
      <c r="C303" s="66"/>
      <c r="D303" s="66"/>
      <c r="E303" s="66"/>
      <c r="F303" s="66"/>
    </row>
    <row r="304" spans="1:6" ht="15.75" x14ac:dyDescent="0.25">
      <c r="A304" s="66"/>
      <c r="B304" s="66"/>
      <c r="C304" s="66"/>
      <c r="D304" s="66"/>
      <c r="E304" s="66"/>
      <c r="F304" s="66"/>
    </row>
    <row r="305" spans="1:6" ht="15.75" x14ac:dyDescent="0.25">
      <c r="A305" s="66"/>
      <c r="B305" s="66"/>
      <c r="C305" s="66"/>
      <c r="D305" s="66"/>
      <c r="E305" s="66"/>
      <c r="F305" s="66"/>
    </row>
    <row r="306" spans="1:6" ht="15.75" x14ac:dyDescent="0.25">
      <c r="A306" s="66"/>
      <c r="B306" s="66"/>
      <c r="C306" s="66"/>
      <c r="D306" s="66"/>
      <c r="E306" s="66"/>
      <c r="F306" s="66"/>
    </row>
    <row r="307" spans="1:6" ht="15.75" x14ac:dyDescent="0.25">
      <c r="A307" s="66"/>
      <c r="B307" s="66"/>
      <c r="C307" s="66"/>
      <c r="D307" s="66"/>
      <c r="E307" s="66"/>
      <c r="F307" s="66"/>
    </row>
    <row r="308" spans="1:6" ht="15.75" x14ac:dyDescent="0.25">
      <c r="A308" s="66"/>
      <c r="B308" s="66"/>
      <c r="C308" s="66"/>
      <c r="D308" s="66"/>
      <c r="E308" s="66"/>
      <c r="F308" s="66"/>
    </row>
    <row r="309" spans="1:6" ht="15.75" x14ac:dyDescent="0.25">
      <c r="A309" s="66"/>
      <c r="B309" s="66"/>
      <c r="C309" s="66"/>
      <c r="D309" s="66"/>
      <c r="E309" s="66"/>
      <c r="F309" s="66"/>
    </row>
    <row r="310" spans="1:6" ht="15.75" x14ac:dyDescent="0.25">
      <c r="A310" s="66"/>
      <c r="B310" s="66"/>
      <c r="C310" s="66"/>
      <c r="D310" s="66"/>
      <c r="E310" s="66"/>
      <c r="F310" s="66"/>
    </row>
    <row r="311" spans="1:6" ht="15.75" x14ac:dyDescent="0.25">
      <c r="A311" s="66"/>
      <c r="B311" s="66"/>
      <c r="C311" s="66"/>
      <c r="D311" s="66"/>
      <c r="E311" s="66"/>
      <c r="F311" s="66"/>
    </row>
    <row r="312" spans="1:6" ht="15.75" x14ac:dyDescent="0.25">
      <c r="A312" s="66"/>
      <c r="B312" s="66"/>
      <c r="C312" s="66"/>
      <c r="D312" s="66"/>
      <c r="E312" s="66"/>
      <c r="F312" s="66"/>
    </row>
    <row r="313" spans="1:6" ht="15.75" x14ac:dyDescent="0.25">
      <c r="A313" s="66"/>
      <c r="B313" s="66"/>
      <c r="C313" s="66"/>
      <c r="D313" s="66"/>
      <c r="E313" s="66"/>
      <c r="F313" s="66"/>
    </row>
    <row r="314" spans="1:6" ht="15.75" x14ac:dyDescent="0.25">
      <c r="A314" s="66"/>
      <c r="B314" s="66"/>
      <c r="C314" s="66"/>
      <c r="D314" s="66"/>
      <c r="E314" s="66"/>
      <c r="F314" s="66"/>
    </row>
    <row r="315" spans="1:6" ht="15.75" x14ac:dyDescent="0.25">
      <c r="A315" s="66"/>
      <c r="B315" s="66"/>
      <c r="C315" s="66"/>
      <c r="D315" s="66"/>
      <c r="E315" s="66"/>
      <c r="F315" s="66"/>
    </row>
    <row r="316" spans="1:6" ht="15.75" x14ac:dyDescent="0.25">
      <c r="A316" s="66"/>
      <c r="B316" s="66"/>
      <c r="C316" s="66"/>
      <c r="D316" s="66"/>
      <c r="E316" s="66"/>
      <c r="F316" s="66"/>
    </row>
    <row r="317" spans="1:6" ht="15.75" x14ac:dyDescent="0.25">
      <c r="A317" s="66"/>
      <c r="B317" s="66"/>
      <c r="C317" s="66"/>
      <c r="D317" s="66"/>
      <c r="E317" s="66"/>
      <c r="F317" s="66"/>
    </row>
    <row r="318" spans="1:6" ht="15.75" x14ac:dyDescent="0.25">
      <c r="A318" s="66"/>
      <c r="B318" s="66"/>
      <c r="C318" s="66"/>
      <c r="D318" s="66"/>
      <c r="E318" s="66"/>
      <c r="F318" s="66"/>
    </row>
    <row r="319" spans="1:6" ht="15.75" x14ac:dyDescent="0.25">
      <c r="A319" s="66"/>
      <c r="B319" s="66"/>
      <c r="C319" s="66"/>
      <c r="D319" s="66"/>
      <c r="E319" s="66"/>
      <c r="F319" s="66"/>
    </row>
    <row r="320" spans="1:6" ht="15.75" x14ac:dyDescent="0.25">
      <c r="A320" s="66"/>
      <c r="B320" s="66"/>
      <c r="C320" s="66"/>
      <c r="D320" s="66"/>
      <c r="E320" s="66"/>
      <c r="F320" s="66"/>
    </row>
    <row r="321" spans="1:6" ht="15.75" x14ac:dyDescent="0.25">
      <c r="A321" s="66"/>
      <c r="B321" s="66"/>
      <c r="C321" s="66"/>
      <c r="D321" s="66"/>
      <c r="E321" s="66"/>
      <c r="F321" s="66"/>
    </row>
    <row r="322" spans="1:6" ht="15.75" x14ac:dyDescent="0.25">
      <c r="A322" s="66"/>
      <c r="B322" s="66"/>
      <c r="C322" s="66"/>
      <c r="D322" s="66"/>
      <c r="E322" s="66"/>
      <c r="F322" s="66"/>
    </row>
    <row r="323" spans="1:6" ht="15.75" x14ac:dyDescent="0.25">
      <c r="A323" s="66"/>
      <c r="B323" s="66"/>
      <c r="C323" s="66"/>
      <c r="D323" s="66"/>
      <c r="E323" s="66"/>
      <c r="F323" s="66"/>
    </row>
    <row r="324" spans="1:6" ht="15.75" x14ac:dyDescent="0.25">
      <c r="A324" s="66"/>
      <c r="B324" s="66"/>
      <c r="C324" s="66"/>
      <c r="D324" s="66"/>
      <c r="E324" s="66"/>
      <c r="F324" s="66"/>
    </row>
    <row r="325" spans="1:6" ht="15.75" x14ac:dyDescent="0.25">
      <c r="A325" s="66"/>
      <c r="B325" s="66"/>
      <c r="C325" s="66"/>
      <c r="D325" s="66"/>
      <c r="E325" s="66"/>
      <c r="F325" s="66"/>
    </row>
    <row r="326" spans="1:6" ht="15.75" x14ac:dyDescent="0.25">
      <c r="A326" s="66"/>
      <c r="B326" s="66"/>
      <c r="C326" s="66"/>
      <c r="D326" s="66"/>
      <c r="E326" s="66"/>
      <c r="F326" s="66"/>
    </row>
    <row r="327" spans="1:6" ht="15.75" x14ac:dyDescent="0.25">
      <c r="A327" s="66"/>
      <c r="B327" s="66"/>
      <c r="C327" s="66"/>
      <c r="D327" s="66"/>
      <c r="E327" s="66"/>
      <c r="F327" s="66"/>
    </row>
    <row r="328" spans="1:6" ht="15.75" x14ac:dyDescent="0.25">
      <c r="A328" s="66"/>
      <c r="B328" s="66"/>
      <c r="C328" s="66"/>
      <c r="D328" s="66"/>
      <c r="E328" s="66"/>
      <c r="F328" s="66"/>
    </row>
    <row r="329" spans="1:6" ht="15.75" x14ac:dyDescent="0.25">
      <c r="A329" s="66"/>
      <c r="B329" s="66"/>
      <c r="C329" s="66"/>
      <c r="D329" s="66"/>
      <c r="E329" s="66"/>
      <c r="F329" s="66"/>
    </row>
    <row r="330" spans="1:6" ht="15.75" x14ac:dyDescent="0.25">
      <c r="A330" s="66"/>
      <c r="B330" s="66"/>
      <c r="C330" s="66"/>
      <c r="D330" s="66"/>
      <c r="E330" s="66"/>
      <c r="F330" s="66"/>
    </row>
    <row r="331" spans="1:6" ht="15.75" x14ac:dyDescent="0.25">
      <c r="A331" s="66"/>
      <c r="B331" s="66"/>
      <c r="C331" s="66"/>
      <c r="D331" s="66"/>
      <c r="E331" s="66"/>
      <c r="F331" s="66"/>
    </row>
    <row r="332" spans="1:6" ht="15.75" x14ac:dyDescent="0.25">
      <c r="A332" s="66"/>
      <c r="B332" s="66"/>
      <c r="C332" s="66"/>
      <c r="D332" s="66"/>
      <c r="E332" s="66"/>
      <c r="F332" s="66"/>
    </row>
    <row r="333" spans="1:6" ht="15.75" x14ac:dyDescent="0.25">
      <c r="A333" s="66"/>
      <c r="B333" s="66"/>
      <c r="C333" s="66"/>
      <c r="D333" s="66"/>
      <c r="E333" s="66"/>
      <c r="F333" s="66"/>
    </row>
    <row r="334" spans="1:6" ht="15.75" x14ac:dyDescent="0.25">
      <c r="A334" s="66"/>
      <c r="B334" s="66"/>
      <c r="C334" s="66"/>
      <c r="D334" s="66"/>
      <c r="E334" s="66"/>
      <c r="F334" s="66"/>
    </row>
    <row r="335" spans="1:6" ht="15.75" x14ac:dyDescent="0.25">
      <c r="A335" s="66"/>
      <c r="B335" s="66"/>
      <c r="C335" s="66"/>
      <c r="D335" s="66"/>
      <c r="E335" s="66"/>
      <c r="F335" s="66"/>
    </row>
    <row r="336" spans="1:6" ht="15.75" x14ac:dyDescent="0.25">
      <c r="A336" s="66"/>
      <c r="B336" s="66"/>
      <c r="C336" s="66"/>
      <c r="D336" s="66"/>
      <c r="E336" s="66"/>
      <c r="F336" s="66"/>
    </row>
    <row r="337" spans="1:6" ht="15.75" x14ac:dyDescent="0.25">
      <c r="A337" s="66"/>
      <c r="B337" s="66"/>
      <c r="C337" s="66"/>
      <c r="D337" s="66"/>
      <c r="E337" s="66"/>
      <c r="F337" s="66"/>
    </row>
    <row r="338" spans="1:6" ht="15.75" x14ac:dyDescent="0.25">
      <c r="A338" s="66"/>
      <c r="B338" s="66"/>
      <c r="C338" s="66"/>
      <c r="D338" s="66"/>
      <c r="E338" s="66"/>
      <c r="F338" s="66"/>
    </row>
    <row r="339" spans="1:6" ht="15.75" x14ac:dyDescent="0.25">
      <c r="A339" s="66"/>
      <c r="B339" s="66"/>
      <c r="C339" s="66"/>
      <c r="D339" s="66"/>
      <c r="E339" s="66"/>
      <c r="F339" s="66"/>
    </row>
    <row r="340" spans="1:6" ht="15.75" x14ac:dyDescent="0.25">
      <c r="A340" s="66"/>
      <c r="B340" s="66"/>
      <c r="C340" s="66"/>
      <c r="D340" s="66"/>
      <c r="E340" s="66"/>
      <c r="F340" s="66"/>
    </row>
    <row r="341" spans="1:6" ht="15.75" x14ac:dyDescent="0.25">
      <c r="A341" s="66"/>
      <c r="B341" s="66"/>
      <c r="C341" s="66"/>
      <c r="D341" s="66"/>
      <c r="E341" s="66"/>
      <c r="F341" s="66"/>
    </row>
    <row r="342" spans="1:6" ht="15.75" x14ac:dyDescent="0.25">
      <c r="A342" s="66"/>
      <c r="B342" s="66"/>
      <c r="C342" s="66"/>
      <c r="D342" s="66"/>
      <c r="E342" s="66"/>
      <c r="F342" s="66"/>
    </row>
    <row r="343" spans="1:6" ht="15.75" x14ac:dyDescent="0.25">
      <c r="A343" s="66"/>
      <c r="B343" s="66"/>
      <c r="C343" s="66"/>
      <c r="D343" s="66"/>
      <c r="E343" s="66"/>
      <c r="F343" s="66"/>
    </row>
    <row r="344" spans="1:6" ht="15.75" x14ac:dyDescent="0.25">
      <c r="A344" s="66"/>
      <c r="B344" s="66"/>
      <c r="C344" s="66"/>
      <c r="D344" s="66"/>
      <c r="E344" s="66"/>
      <c r="F344" s="66"/>
    </row>
    <row r="345" spans="1:6" ht="15.75" x14ac:dyDescent="0.25">
      <c r="A345" s="66"/>
      <c r="B345" s="66"/>
      <c r="C345" s="66"/>
      <c r="D345" s="66"/>
      <c r="E345" s="66"/>
      <c r="F345" s="66"/>
    </row>
    <row r="346" spans="1:6" ht="15.75" x14ac:dyDescent="0.25">
      <c r="A346" s="66"/>
      <c r="B346" s="66"/>
      <c r="C346" s="66"/>
      <c r="D346" s="66"/>
      <c r="E346" s="66"/>
      <c r="F346" s="66"/>
    </row>
    <row r="347" spans="1:6" ht="15.75" x14ac:dyDescent="0.25">
      <c r="A347" s="66"/>
      <c r="B347" s="66"/>
      <c r="C347" s="66"/>
      <c r="D347" s="66"/>
      <c r="E347" s="66"/>
      <c r="F347" s="66"/>
    </row>
    <row r="348" spans="1:6" ht="15.75" x14ac:dyDescent="0.25">
      <c r="A348" s="66"/>
      <c r="B348" s="66"/>
      <c r="C348" s="66"/>
      <c r="D348" s="66"/>
      <c r="E348" s="66"/>
      <c r="F348" s="66"/>
    </row>
    <row r="349" spans="1:6" ht="15.75" x14ac:dyDescent="0.25">
      <c r="A349" s="66"/>
      <c r="B349" s="66"/>
      <c r="C349" s="66"/>
      <c r="D349" s="66"/>
      <c r="E349" s="66"/>
      <c r="F349" s="66"/>
    </row>
    <row r="350" spans="1:6" ht="15.75" x14ac:dyDescent="0.25">
      <c r="A350" s="66"/>
      <c r="B350" s="66"/>
      <c r="C350" s="66"/>
      <c r="D350" s="66"/>
      <c r="E350" s="66"/>
      <c r="F350" s="66"/>
    </row>
    <row r="351" spans="1:6" ht="15.75" x14ac:dyDescent="0.25">
      <c r="A351" s="66"/>
      <c r="B351" s="66"/>
      <c r="C351" s="66"/>
      <c r="D351" s="66"/>
      <c r="E351" s="66"/>
      <c r="F351" s="66"/>
    </row>
    <row r="352" spans="1:6" ht="15.75" x14ac:dyDescent="0.25">
      <c r="A352" s="66"/>
      <c r="B352" s="66"/>
      <c r="C352" s="66"/>
      <c r="D352" s="66"/>
      <c r="E352" s="66"/>
      <c r="F352" s="66"/>
    </row>
    <row r="353" spans="1:6" ht="15.75" x14ac:dyDescent="0.25">
      <c r="A353" s="66"/>
      <c r="B353" s="66"/>
      <c r="C353" s="66"/>
      <c r="D353" s="66"/>
      <c r="E353" s="66"/>
      <c r="F353" s="66"/>
    </row>
    <row r="354" spans="1:6" ht="15.75" x14ac:dyDescent="0.25">
      <c r="A354" s="66"/>
      <c r="B354" s="66"/>
      <c r="C354" s="66"/>
      <c r="D354" s="66"/>
      <c r="E354" s="66"/>
      <c r="F354" s="66"/>
    </row>
    <row r="355" spans="1:6" ht="15.75" x14ac:dyDescent="0.25">
      <c r="A355" s="66"/>
      <c r="B355" s="66"/>
      <c r="C355" s="66"/>
      <c r="D355" s="66"/>
      <c r="E355" s="66"/>
      <c r="F355" s="66"/>
    </row>
    <row r="356" spans="1:6" ht="15.75" x14ac:dyDescent="0.25">
      <c r="A356" s="66"/>
      <c r="B356" s="66"/>
      <c r="C356" s="66"/>
      <c r="D356" s="66"/>
      <c r="E356" s="66"/>
      <c r="F356" s="66"/>
    </row>
    <row r="357" spans="1:6" ht="15.75" x14ac:dyDescent="0.25">
      <c r="A357" s="66"/>
      <c r="B357" s="66"/>
      <c r="C357" s="66"/>
      <c r="D357" s="66"/>
      <c r="E357" s="66"/>
      <c r="F357" s="66"/>
    </row>
    <row r="358" spans="1:6" ht="15.75" x14ac:dyDescent="0.25">
      <c r="A358" s="66"/>
      <c r="B358" s="66"/>
      <c r="C358" s="66"/>
      <c r="D358" s="66"/>
      <c r="E358" s="66"/>
      <c r="F358" s="66"/>
    </row>
    <row r="359" spans="1:6" ht="15.75" x14ac:dyDescent="0.25">
      <c r="A359" s="66"/>
      <c r="B359" s="66"/>
      <c r="C359" s="66"/>
      <c r="D359" s="66"/>
      <c r="E359" s="66"/>
      <c r="F359" s="66"/>
    </row>
    <row r="360" spans="1:6" ht="15.75" x14ac:dyDescent="0.25">
      <c r="A360" s="66"/>
      <c r="B360" s="66"/>
      <c r="C360" s="66"/>
      <c r="D360" s="66"/>
      <c r="E360" s="66"/>
      <c r="F360" s="66"/>
    </row>
    <row r="361" spans="1:6" ht="15.75" x14ac:dyDescent="0.25">
      <c r="A361" s="66"/>
      <c r="B361" s="66"/>
      <c r="C361" s="66"/>
      <c r="D361" s="66"/>
      <c r="E361" s="66"/>
      <c r="F361" s="66"/>
    </row>
    <row r="362" spans="1:6" ht="15.75" x14ac:dyDescent="0.25">
      <c r="A362" s="66"/>
      <c r="B362" s="66"/>
      <c r="C362" s="66"/>
      <c r="D362" s="66"/>
      <c r="E362" s="66"/>
      <c r="F362" s="66"/>
    </row>
    <row r="363" spans="1:6" ht="15.75" x14ac:dyDescent="0.25">
      <c r="A363" s="66"/>
      <c r="B363" s="66"/>
      <c r="C363" s="66"/>
      <c r="D363" s="66"/>
      <c r="E363" s="66"/>
      <c r="F363" s="66"/>
    </row>
    <row r="364" spans="1:6" ht="15.75" x14ac:dyDescent="0.25">
      <c r="A364" s="66"/>
      <c r="B364" s="66"/>
      <c r="C364" s="66"/>
      <c r="D364" s="66"/>
      <c r="E364" s="66"/>
      <c r="F364" s="66"/>
    </row>
    <row r="365" spans="1:6" ht="15.75" x14ac:dyDescent="0.25">
      <c r="A365" s="66"/>
      <c r="B365" s="66"/>
      <c r="C365" s="66"/>
      <c r="D365" s="66"/>
      <c r="E365" s="66"/>
      <c r="F365" s="66"/>
    </row>
    <row r="366" spans="1:6" ht="15.75" x14ac:dyDescent="0.25">
      <c r="A366" s="66"/>
      <c r="B366" s="66"/>
      <c r="C366" s="66"/>
      <c r="D366" s="66"/>
      <c r="E366" s="66"/>
      <c r="F366" s="66"/>
    </row>
    <row r="367" spans="1:6" ht="15.75" x14ac:dyDescent="0.25">
      <c r="A367" s="66"/>
      <c r="B367" s="66"/>
      <c r="C367" s="66"/>
      <c r="D367" s="66"/>
      <c r="E367" s="66"/>
      <c r="F367" s="66"/>
    </row>
    <row r="368" spans="1:6" ht="15.75" x14ac:dyDescent="0.25">
      <c r="A368" s="66"/>
      <c r="B368" s="66"/>
      <c r="C368" s="66"/>
      <c r="D368" s="66"/>
      <c r="E368" s="66"/>
      <c r="F368" s="66"/>
    </row>
    <row r="369" spans="1:6" ht="15.75" x14ac:dyDescent="0.25">
      <c r="A369" s="66"/>
      <c r="B369" s="66"/>
      <c r="C369" s="66"/>
      <c r="D369" s="66"/>
      <c r="E369" s="66"/>
      <c r="F369" s="66"/>
    </row>
    <row r="370" spans="1:6" ht="15.75" x14ac:dyDescent="0.25">
      <c r="A370" s="66"/>
      <c r="B370" s="66"/>
      <c r="C370" s="66"/>
      <c r="D370" s="66"/>
      <c r="E370" s="66"/>
      <c r="F370" s="66"/>
    </row>
    <row r="371" spans="1:6" ht="15.75" x14ac:dyDescent="0.25">
      <c r="A371" s="66"/>
      <c r="B371" s="66"/>
      <c r="C371" s="66"/>
      <c r="D371" s="66"/>
      <c r="E371" s="66"/>
      <c r="F371" s="66"/>
    </row>
    <row r="372" spans="1:6" ht="15.75" x14ac:dyDescent="0.25">
      <c r="A372" s="66"/>
      <c r="B372" s="66"/>
      <c r="C372" s="66"/>
      <c r="D372" s="66"/>
      <c r="E372" s="66"/>
      <c r="F372" s="66"/>
    </row>
    <row r="373" spans="1:6" ht="15.75" x14ac:dyDescent="0.25">
      <c r="A373" s="66"/>
      <c r="B373" s="66"/>
      <c r="C373" s="66"/>
      <c r="D373" s="66"/>
      <c r="E373" s="66"/>
      <c r="F373" s="66"/>
    </row>
    <row r="374" spans="1:6" ht="15.75" x14ac:dyDescent="0.25">
      <c r="A374" s="66"/>
      <c r="B374" s="66"/>
      <c r="C374" s="66"/>
      <c r="D374" s="66"/>
      <c r="E374" s="66"/>
      <c r="F374" s="66"/>
    </row>
    <row r="375" spans="1:6" ht="15.75" x14ac:dyDescent="0.25">
      <c r="A375" s="66"/>
      <c r="B375" s="66"/>
      <c r="C375" s="66"/>
      <c r="D375" s="66"/>
      <c r="E375" s="66"/>
      <c r="F375" s="66"/>
    </row>
    <row r="376" spans="1:6" ht="15.75" x14ac:dyDescent="0.25">
      <c r="A376" s="66"/>
      <c r="B376" s="66"/>
      <c r="C376" s="66"/>
      <c r="D376" s="66"/>
      <c r="E376" s="66"/>
      <c r="F376" s="66"/>
    </row>
    <row r="377" spans="1:6" ht="15.75" x14ac:dyDescent="0.25">
      <c r="A377" s="66"/>
      <c r="B377" s="66"/>
      <c r="C377" s="66"/>
      <c r="D377" s="66"/>
      <c r="E377" s="66"/>
      <c r="F377" s="66"/>
    </row>
    <row r="378" spans="1:6" ht="15.75" x14ac:dyDescent="0.25">
      <c r="A378" s="66"/>
      <c r="B378" s="66"/>
      <c r="C378" s="66"/>
      <c r="D378" s="66"/>
      <c r="E378" s="66"/>
      <c r="F378" s="66"/>
    </row>
    <row r="379" spans="1:6" ht="15.75" x14ac:dyDescent="0.25">
      <c r="A379" s="66"/>
      <c r="B379" s="66"/>
      <c r="C379" s="66"/>
      <c r="D379" s="66"/>
      <c r="E379" s="66"/>
      <c r="F379" s="66"/>
    </row>
    <row r="380" spans="1:6" ht="15.75" x14ac:dyDescent="0.25">
      <c r="A380" s="66"/>
      <c r="B380" s="66"/>
      <c r="C380" s="66"/>
      <c r="D380" s="66"/>
      <c r="E380" s="66"/>
      <c r="F380" s="66"/>
    </row>
    <row r="381" spans="1:6" ht="15.75" x14ac:dyDescent="0.25">
      <c r="A381" s="66"/>
      <c r="B381" s="66"/>
      <c r="C381" s="66"/>
      <c r="D381" s="66"/>
      <c r="E381" s="66"/>
      <c r="F381" s="66"/>
    </row>
    <row r="382" spans="1:6" ht="15.75" x14ac:dyDescent="0.25">
      <c r="A382" s="66"/>
      <c r="B382" s="66"/>
      <c r="C382" s="66"/>
      <c r="D382" s="66"/>
      <c r="E382" s="66"/>
      <c r="F382" s="66"/>
    </row>
    <row r="383" spans="1:6" ht="15.75" x14ac:dyDescent="0.25">
      <c r="A383" s="66"/>
      <c r="B383" s="66"/>
      <c r="C383" s="66"/>
      <c r="D383" s="66"/>
      <c r="E383" s="66"/>
      <c r="F383" s="66"/>
    </row>
    <row r="384" spans="1:6" ht="15.75" x14ac:dyDescent="0.25">
      <c r="A384" s="66"/>
      <c r="B384" s="66"/>
      <c r="C384" s="66"/>
      <c r="D384" s="66"/>
      <c r="E384" s="66"/>
      <c r="F384" s="66"/>
    </row>
    <row r="385" spans="1:6" ht="15.75" x14ac:dyDescent="0.25">
      <c r="A385" s="66"/>
      <c r="B385" s="66"/>
      <c r="C385" s="66"/>
      <c r="D385" s="66"/>
      <c r="E385" s="66"/>
      <c r="F385" s="66"/>
    </row>
    <row r="386" spans="1:6" ht="15.75" x14ac:dyDescent="0.25">
      <c r="A386" s="66"/>
      <c r="B386" s="66"/>
      <c r="C386" s="66"/>
      <c r="D386" s="66"/>
      <c r="E386" s="66"/>
      <c r="F386" s="66"/>
    </row>
    <row r="387" spans="1:6" ht="15.75" x14ac:dyDescent="0.25">
      <c r="A387" s="66"/>
      <c r="B387" s="66"/>
      <c r="C387" s="66"/>
      <c r="D387" s="66"/>
      <c r="E387" s="66"/>
      <c r="F387" s="66"/>
    </row>
    <row r="388" spans="1:6" ht="15.75" x14ac:dyDescent="0.25">
      <c r="A388" s="66"/>
      <c r="B388" s="66"/>
      <c r="C388" s="66"/>
      <c r="D388" s="66"/>
      <c r="E388" s="66"/>
      <c r="F388" s="66"/>
    </row>
    <row r="389" spans="1:6" ht="15.75" x14ac:dyDescent="0.25">
      <c r="A389" s="66"/>
      <c r="B389" s="66"/>
      <c r="C389" s="66"/>
      <c r="D389" s="66"/>
      <c r="E389" s="66"/>
      <c r="F389" s="66"/>
    </row>
    <row r="390" spans="1:6" ht="15.75" x14ac:dyDescent="0.25">
      <c r="A390" s="66"/>
      <c r="B390" s="66"/>
      <c r="C390" s="66"/>
      <c r="D390" s="66"/>
      <c r="E390" s="66"/>
      <c r="F390" s="66"/>
    </row>
    <row r="391" spans="1:6" ht="15.75" x14ac:dyDescent="0.25">
      <c r="A391" s="66"/>
      <c r="B391" s="66"/>
      <c r="C391" s="66"/>
      <c r="D391" s="66"/>
      <c r="E391" s="66"/>
      <c r="F391" s="66"/>
    </row>
    <row r="392" spans="1:6" ht="15.75" x14ac:dyDescent="0.25">
      <c r="A392" s="66"/>
      <c r="B392" s="66"/>
      <c r="C392" s="66"/>
      <c r="D392" s="66"/>
      <c r="E392" s="66"/>
      <c r="F392" s="66"/>
    </row>
    <row r="393" spans="1:6" ht="15.75" x14ac:dyDescent="0.25">
      <c r="A393" s="66"/>
      <c r="B393" s="66"/>
      <c r="C393" s="66"/>
      <c r="D393" s="66"/>
      <c r="E393" s="66"/>
      <c r="F393" s="66"/>
    </row>
    <row r="394" spans="1:6" ht="15.75" x14ac:dyDescent="0.25">
      <c r="A394" s="66"/>
      <c r="B394" s="66"/>
      <c r="C394" s="66"/>
      <c r="D394" s="66"/>
      <c r="E394" s="66"/>
      <c r="F394" s="66"/>
    </row>
    <row r="395" spans="1:6" ht="15.75" x14ac:dyDescent="0.25">
      <c r="A395" s="66"/>
      <c r="B395" s="66"/>
      <c r="C395" s="66"/>
      <c r="D395" s="66"/>
      <c r="E395" s="66"/>
      <c r="F395" s="66"/>
    </row>
    <row r="396" spans="1:6" ht="15.75" x14ac:dyDescent="0.25">
      <c r="A396" s="66"/>
      <c r="B396" s="66"/>
      <c r="C396" s="66"/>
      <c r="D396" s="66"/>
      <c r="E396" s="66"/>
      <c r="F396" s="66"/>
    </row>
    <row r="397" spans="1:6" ht="15.75" x14ac:dyDescent="0.25">
      <c r="A397" s="66"/>
      <c r="B397" s="66"/>
      <c r="C397" s="66"/>
      <c r="D397" s="66"/>
      <c r="E397" s="66"/>
      <c r="F397" s="66"/>
    </row>
    <row r="398" spans="1:6" ht="15.75" x14ac:dyDescent="0.25">
      <c r="A398" s="66"/>
      <c r="B398" s="66"/>
      <c r="C398" s="66"/>
      <c r="D398" s="66"/>
      <c r="E398" s="66"/>
      <c r="F398" s="66"/>
    </row>
    <row r="399" spans="1:6" ht="15.75" x14ac:dyDescent="0.25">
      <c r="A399" s="66"/>
      <c r="B399" s="66"/>
      <c r="C399" s="66"/>
      <c r="D399" s="66"/>
      <c r="E399" s="66"/>
      <c r="F399" s="66"/>
    </row>
    <row r="400" spans="1:6" ht="15.75" x14ac:dyDescent="0.25">
      <c r="A400" s="66"/>
      <c r="B400" s="66"/>
      <c r="C400" s="66"/>
      <c r="D400" s="66"/>
      <c r="E400" s="66"/>
      <c r="F400" s="66"/>
    </row>
    <row r="401" spans="1:6" ht="15.75" x14ac:dyDescent="0.25">
      <c r="A401" s="66"/>
      <c r="B401" s="66"/>
      <c r="C401" s="66"/>
      <c r="D401" s="66"/>
      <c r="E401" s="66"/>
      <c r="F401" s="66"/>
    </row>
    <row r="402" spans="1:6" ht="15.75" x14ac:dyDescent="0.25">
      <c r="A402" s="66"/>
      <c r="B402" s="66"/>
      <c r="C402" s="66"/>
      <c r="D402" s="66"/>
      <c r="E402" s="66"/>
      <c r="F402" s="66"/>
    </row>
    <row r="403" spans="1:6" ht="15.75" x14ac:dyDescent="0.25">
      <c r="A403" s="66"/>
      <c r="B403" s="66"/>
      <c r="C403" s="66"/>
      <c r="D403" s="66"/>
      <c r="E403" s="66"/>
      <c r="F403" s="66"/>
    </row>
    <row r="404" spans="1:6" ht="15.75" x14ac:dyDescent="0.25">
      <c r="A404" s="66"/>
      <c r="B404" s="66"/>
      <c r="C404" s="66"/>
      <c r="D404" s="66"/>
      <c r="E404" s="66"/>
      <c r="F404" s="66"/>
    </row>
    <row r="405" spans="1:6" ht="15.75" x14ac:dyDescent="0.25">
      <c r="A405" s="66"/>
      <c r="B405" s="66"/>
      <c r="C405" s="66"/>
      <c r="D405" s="66"/>
      <c r="E405" s="66"/>
      <c r="F405" s="66"/>
    </row>
    <row r="406" spans="1:6" ht="15.75" x14ac:dyDescent="0.25">
      <c r="A406" s="66"/>
      <c r="B406" s="66"/>
      <c r="C406" s="66"/>
      <c r="D406" s="66"/>
      <c r="E406" s="66"/>
      <c r="F406" s="66"/>
    </row>
    <row r="407" spans="1:6" ht="15.75" x14ac:dyDescent="0.25">
      <c r="A407" s="66"/>
      <c r="B407" s="66"/>
      <c r="C407" s="66"/>
      <c r="D407" s="66"/>
      <c r="E407" s="66"/>
      <c r="F407" s="66"/>
    </row>
    <row r="408" spans="1:6" ht="15.75" x14ac:dyDescent="0.25">
      <c r="A408" s="66"/>
      <c r="B408" s="66"/>
      <c r="C408" s="66"/>
      <c r="D408" s="66"/>
      <c r="E408" s="66"/>
      <c r="F408" s="66"/>
    </row>
    <row r="409" spans="1:6" ht="15.75" x14ac:dyDescent="0.25">
      <c r="A409" s="66"/>
      <c r="B409" s="66"/>
      <c r="C409" s="66"/>
      <c r="D409" s="66"/>
      <c r="E409" s="66"/>
      <c r="F409" s="66"/>
    </row>
    <row r="410" spans="1:6" ht="15.75" x14ac:dyDescent="0.25">
      <c r="A410" s="66"/>
      <c r="B410" s="66"/>
      <c r="C410" s="66"/>
      <c r="D410" s="66"/>
      <c r="E410" s="66"/>
      <c r="F410" s="66"/>
    </row>
    <row r="411" spans="1:6" ht="15.75" x14ac:dyDescent="0.25">
      <c r="A411" s="66"/>
      <c r="B411" s="66"/>
      <c r="C411" s="66"/>
      <c r="D411" s="66"/>
      <c r="E411" s="66"/>
      <c r="F411" s="66"/>
    </row>
    <row r="412" spans="1:6" ht="15.75" x14ac:dyDescent="0.25">
      <c r="A412" s="66"/>
      <c r="B412" s="66"/>
      <c r="C412" s="66"/>
      <c r="D412" s="66"/>
      <c r="E412" s="66"/>
      <c r="F412" s="66"/>
    </row>
    <row r="413" spans="1:6" ht="15.75" x14ac:dyDescent="0.25">
      <c r="A413" s="66"/>
      <c r="B413" s="66"/>
      <c r="C413" s="66"/>
      <c r="D413" s="66"/>
      <c r="E413" s="66"/>
      <c r="F413" s="66"/>
    </row>
    <row r="414" spans="1:6" ht="15.75" x14ac:dyDescent="0.25">
      <c r="A414" s="66"/>
      <c r="B414" s="66"/>
      <c r="C414" s="66"/>
      <c r="D414" s="66"/>
      <c r="E414" s="66"/>
      <c r="F414" s="66"/>
    </row>
    <row r="415" spans="1:6" ht="15.75" x14ac:dyDescent="0.25">
      <c r="A415" s="66"/>
      <c r="B415" s="66"/>
      <c r="C415" s="66"/>
      <c r="D415" s="66"/>
      <c r="E415" s="66"/>
      <c r="F415" s="66"/>
    </row>
    <row r="416" spans="1:6" ht="15.75" x14ac:dyDescent="0.25">
      <c r="A416" s="66"/>
      <c r="B416" s="66"/>
      <c r="C416" s="66"/>
      <c r="D416" s="66"/>
      <c r="E416" s="66"/>
      <c r="F416" s="66"/>
    </row>
    <row r="417" spans="1:6" ht="15.75" x14ac:dyDescent="0.25">
      <c r="A417" s="66"/>
      <c r="B417" s="66"/>
      <c r="C417" s="66"/>
      <c r="D417" s="66"/>
      <c r="E417" s="66"/>
      <c r="F417" s="66"/>
    </row>
    <row r="418" spans="1:6" ht="15.75" x14ac:dyDescent="0.25">
      <c r="A418" s="66"/>
      <c r="B418" s="66"/>
      <c r="C418" s="66"/>
      <c r="D418" s="66"/>
      <c r="E418" s="66"/>
      <c r="F418" s="66"/>
    </row>
    <row r="419" spans="1:6" ht="15.75" x14ac:dyDescent="0.25">
      <c r="A419" s="66"/>
      <c r="B419" s="66"/>
      <c r="C419" s="66"/>
      <c r="D419" s="66"/>
      <c r="E419" s="66"/>
      <c r="F419" s="66"/>
    </row>
    <row r="420" spans="1:6" ht="15.75" x14ac:dyDescent="0.25">
      <c r="A420" s="66"/>
      <c r="B420" s="66"/>
      <c r="C420" s="66"/>
      <c r="D420" s="66"/>
      <c r="E420" s="66"/>
      <c r="F420" s="66"/>
    </row>
    <row r="421" spans="1:6" ht="15.75" x14ac:dyDescent="0.25">
      <c r="A421" s="66"/>
      <c r="B421" s="66"/>
      <c r="C421" s="66"/>
      <c r="D421" s="66"/>
      <c r="E421" s="66"/>
      <c r="F421" s="66"/>
    </row>
    <row r="422" spans="1:6" ht="15.75" x14ac:dyDescent="0.25">
      <c r="A422" s="66"/>
      <c r="B422" s="66"/>
      <c r="C422" s="66"/>
      <c r="D422" s="66"/>
      <c r="E422" s="66"/>
      <c r="F422" s="66"/>
    </row>
    <row r="423" spans="1:6" ht="15.75" x14ac:dyDescent="0.25">
      <c r="A423" s="66"/>
      <c r="B423" s="66"/>
      <c r="C423" s="66"/>
      <c r="D423" s="66"/>
      <c r="E423" s="66"/>
      <c r="F423" s="66"/>
    </row>
    <row r="424" spans="1:6" ht="15.75" x14ac:dyDescent="0.25">
      <c r="A424" s="66"/>
      <c r="B424" s="66"/>
      <c r="C424" s="66"/>
      <c r="D424" s="66"/>
      <c r="E424" s="66"/>
      <c r="F424" s="66"/>
    </row>
    <row r="425" spans="1:6" ht="15.75" x14ac:dyDescent="0.25">
      <c r="A425" s="66"/>
      <c r="B425" s="66"/>
      <c r="C425" s="66"/>
      <c r="D425" s="66"/>
      <c r="E425" s="66"/>
      <c r="F425" s="66"/>
    </row>
    <row r="426" spans="1:6" ht="15.75" x14ac:dyDescent="0.25">
      <c r="A426" s="66"/>
      <c r="B426" s="66"/>
      <c r="C426" s="66"/>
      <c r="D426" s="66"/>
      <c r="E426" s="66"/>
      <c r="F426" s="66"/>
    </row>
    <row r="427" spans="1:6" ht="15.75" x14ac:dyDescent="0.25">
      <c r="A427" s="66"/>
      <c r="B427" s="66"/>
      <c r="C427" s="66"/>
      <c r="D427" s="66"/>
      <c r="E427" s="66"/>
      <c r="F427" s="66"/>
    </row>
    <row r="428" spans="1:6" ht="15.75" x14ac:dyDescent="0.25">
      <c r="A428" s="66"/>
      <c r="B428" s="66"/>
      <c r="C428" s="66"/>
      <c r="D428" s="66"/>
      <c r="E428" s="66"/>
      <c r="F428" s="66"/>
    </row>
    <row r="429" spans="1:6" ht="15.75" x14ac:dyDescent="0.25">
      <c r="A429" s="66"/>
      <c r="B429" s="66"/>
      <c r="C429" s="66"/>
      <c r="D429" s="66"/>
      <c r="E429" s="66"/>
      <c r="F429" s="66"/>
    </row>
    <row r="430" spans="1:6" ht="15.75" x14ac:dyDescent="0.25">
      <c r="A430" s="66"/>
      <c r="B430" s="66"/>
      <c r="C430" s="66"/>
      <c r="D430" s="66"/>
      <c r="E430" s="66"/>
      <c r="F430" s="66"/>
    </row>
    <row r="431" spans="1:6" ht="15.75" x14ac:dyDescent="0.25">
      <c r="A431" s="66"/>
      <c r="B431" s="66"/>
      <c r="C431" s="66"/>
      <c r="D431" s="66"/>
      <c r="E431" s="66"/>
      <c r="F431" s="66"/>
    </row>
    <row r="432" spans="1:6" ht="15.75" x14ac:dyDescent="0.25">
      <c r="A432" s="66"/>
      <c r="B432" s="66"/>
      <c r="C432" s="66"/>
      <c r="D432" s="66"/>
      <c r="E432" s="66"/>
      <c r="F432" s="66"/>
    </row>
    <row r="433" spans="1:6" ht="15.75" x14ac:dyDescent="0.25">
      <c r="A433" s="66"/>
      <c r="B433" s="66"/>
      <c r="C433" s="66"/>
      <c r="D433" s="66"/>
      <c r="E433" s="66"/>
      <c r="F433" s="66"/>
    </row>
    <row r="434" spans="1:6" ht="15.75" x14ac:dyDescent="0.25">
      <c r="A434" s="66"/>
      <c r="B434" s="66"/>
      <c r="C434" s="66"/>
      <c r="D434" s="66"/>
      <c r="E434" s="66"/>
      <c r="F434" s="66"/>
    </row>
    <row r="435" spans="1:6" ht="15.75" x14ac:dyDescent="0.25">
      <c r="A435" s="66"/>
      <c r="B435" s="66"/>
      <c r="C435" s="66"/>
      <c r="D435" s="66"/>
      <c r="E435" s="66"/>
      <c r="F435" s="66"/>
    </row>
    <row r="436" spans="1:6" ht="15.75" x14ac:dyDescent="0.25">
      <c r="A436" s="66"/>
      <c r="B436" s="66"/>
      <c r="C436" s="66"/>
      <c r="D436" s="66"/>
      <c r="E436" s="66"/>
      <c r="F436" s="66"/>
    </row>
    <row r="437" spans="1:6" ht="15.75" x14ac:dyDescent="0.25">
      <c r="A437" s="66"/>
      <c r="B437" s="66"/>
      <c r="C437" s="66"/>
      <c r="D437" s="66"/>
      <c r="E437" s="66"/>
      <c r="F437" s="66"/>
    </row>
    <row r="438" spans="1:6" ht="15.75" x14ac:dyDescent="0.25">
      <c r="A438" s="66"/>
      <c r="B438" s="66"/>
      <c r="C438" s="66"/>
      <c r="D438" s="66"/>
      <c r="E438" s="66"/>
      <c r="F438" s="66"/>
    </row>
    <row r="439" spans="1:6" ht="15.75" x14ac:dyDescent="0.25">
      <c r="A439" s="66"/>
      <c r="B439" s="66"/>
      <c r="C439" s="66"/>
      <c r="D439" s="66"/>
      <c r="E439" s="66"/>
      <c r="F439" s="66"/>
    </row>
    <row r="440" spans="1:6" ht="15.75" x14ac:dyDescent="0.25">
      <c r="A440" s="66"/>
      <c r="B440" s="66"/>
      <c r="C440" s="66"/>
      <c r="D440" s="66"/>
      <c r="E440" s="66"/>
      <c r="F440" s="66"/>
    </row>
    <row r="441" spans="1:6" ht="15.75" x14ac:dyDescent="0.25">
      <c r="A441" s="66"/>
      <c r="B441" s="66"/>
      <c r="C441" s="66"/>
      <c r="D441" s="66"/>
      <c r="E441" s="66"/>
      <c r="F441" s="66"/>
    </row>
    <row r="442" spans="1:6" ht="15.75" x14ac:dyDescent="0.25">
      <c r="A442" s="66"/>
      <c r="B442" s="66"/>
      <c r="C442" s="66"/>
      <c r="D442" s="66"/>
      <c r="E442" s="66"/>
      <c r="F442" s="66"/>
    </row>
    <row r="443" spans="1:6" ht="15.75" x14ac:dyDescent="0.25">
      <c r="A443" s="66"/>
      <c r="B443" s="66"/>
      <c r="C443" s="66"/>
      <c r="D443" s="66"/>
      <c r="E443" s="66"/>
      <c r="F443" s="66"/>
    </row>
    <row r="444" spans="1:6" ht="15.75" x14ac:dyDescent="0.25">
      <c r="A444" s="66"/>
      <c r="B444" s="66"/>
      <c r="C444" s="66"/>
      <c r="D444" s="66"/>
      <c r="E444" s="66"/>
      <c r="F444" s="66"/>
    </row>
    <row r="445" spans="1:6" ht="15.75" x14ac:dyDescent="0.25">
      <c r="A445" s="66"/>
      <c r="B445" s="66"/>
      <c r="C445" s="66"/>
      <c r="D445" s="66"/>
      <c r="E445" s="66"/>
      <c r="F445" s="66"/>
    </row>
    <row r="446" spans="1:6" ht="15.75" x14ac:dyDescent="0.25">
      <c r="A446" s="66"/>
      <c r="B446" s="66"/>
      <c r="C446" s="66"/>
      <c r="D446" s="66"/>
      <c r="E446" s="66"/>
      <c r="F446" s="66"/>
    </row>
    <row r="447" spans="1:6" ht="15.75" x14ac:dyDescent="0.25">
      <c r="A447" s="66"/>
      <c r="B447" s="66"/>
      <c r="C447" s="66"/>
      <c r="D447" s="66"/>
      <c r="E447" s="66"/>
      <c r="F447" s="66"/>
    </row>
    <row r="448" spans="1:6" ht="15.75" x14ac:dyDescent="0.25">
      <c r="A448" s="66"/>
      <c r="B448" s="66"/>
      <c r="C448" s="66"/>
      <c r="D448" s="66"/>
      <c r="E448" s="66"/>
      <c r="F448" s="66"/>
    </row>
    <row r="449" spans="1:6" ht="15.75" x14ac:dyDescent="0.25">
      <c r="A449" s="66"/>
      <c r="B449" s="66"/>
      <c r="C449" s="66"/>
      <c r="D449" s="66"/>
      <c r="E449" s="66"/>
      <c r="F449" s="66"/>
    </row>
    <row r="450" spans="1:6" ht="15.75" x14ac:dyDescent="0.25">
      <c r="A450" s="66"/>
      <c r="B450" s="66"/>
      <c r="C450" s="66"/>
      <c r="D450" s="66"/>
      <c r="E450" s="66"/>
      <c r="F450" s="66"/>
    </row>
    <row r="451" spans="1:6" ht="15.75" x14ac:dyDescent="0.25">
      <c r="A451" s="66"/>
      <c r="B451" s="66"/>
      <c r="C451" s="66"/>
      <c r="D451" s="66"/>
      <c r="E451" s="66"/>
      <c r="F451" s="66"/>
    </row>
    <row r="452" spans="1:6" ht="15.75" x14ac:dyDescent="0.25">
      <c r="A452" s="66"/>
      <c r="B452" s="66"/>
      <c r="C452" s="66"/>
      <c r="D452" s="66"/>
      <c r="E452" s="66"/>
      <c r="F452" s="66"/>
    </row>
    <row r="453" spans="1:6" ht="15.75" x14ac:dyDescent="0.25">
      <c r="A453" s="66"/>
      <c r="B453" s="66"/>
      <c r="C453" s="66"/>
      <c r="D453" s="66"/>
      <c r="E453" s="66"/>
      <c r="F453" s="66"/>
    </row>
    <row r="454" spans="1:6" ht="15.75" x14ac:dyDescent="0.25">
      <c r="A454" s="66"/>
      <c r="B454" s="66"/>
      <c r="C454" s="66"/>
      <c r="D454" s="66"/>
      <c r="E454" s="66"/>
      <c r="F454" s="66"/>
    </row>
    <row r="455" spans="1:6" ht="15.75" x14ac:dyDescent="0.25">
      <c r="A455" s="66"/>
      <c r="B455" s="66"/>
      <c r="C455" s="66"/>
      <c r="D455" s="66"/>
      <c r="E455" s="66"/>
      <c r="F455" s="66"/>
    </row>
    <row r="456" spans="1:6" ht="15.75" x14ac:dyDescent="0.25">
      <c r="A456" s="66"/>
      <c r="B456" s="66"/>
      <c r="C456" s="66"/>
      <c r="D456" s="66"/>
      <c r="E456" s="66"/>
      <c r="F456" s="66"/>
    </row>
    <row r="457" spans="1:6" ht="15.75" x14ac:dyDescent="0.25">
      <c r="A457" s="66"/>
      <c r="B457" s="66"/>
      <c r="C457" s="66"/>
      <c r="D457" s="66"/>
      <c r="E457" s="66"/>
      <c r="F457" s="66"/>
    </row>
    <row r="458" spans="1:6" ht="15.75" x14ac:dyDescent="0.25">
      <c r="A458" s="66"/>
      <c r="B458" s="66"/>
      <c r="C458" s="66"/>
      <c r="D458" s="66"/>
      <c r="E458" s="66"/>
      <c r="F458" s="66"/>
    </row>
    <row r="459" spans="1:6" ht="15.75" x14ac:dyDescent="0.25">
      <c r="A459" s="66"/>
      <c r="B459" s="66"/>
      <c r="C459" s="66"/>
      <c r="D459" s="66"/>
      <c r="E459" s="66"/>
      <c r="F459" s="66"/>
    </row>
    <row r="460" spans="1:6" ht="15.75" x14ac:dyDescent="0.25">
      <c r="A460" s="66"/>
      <c r="B460" s="66"/>
      <c r="C460" s="66"/>
      <c r="D460" s="66"/>
      <c r="E460" s="66"/>
      <c r="F460" s="66"/>
    </row>
    <row r="461" spans="1:6" ht="15.75" x14ac:dyDescent="0.25">
      <c r="A461" s="66"/>
      <c r="B461" s="66"/>
      <c r="C461" s="66"/>
      <c r="D461" s="66"/>
      <c r="E461" s="66"/>
      <c r="F461" s="66"/>
    </row>
    <row r="462" spans="1:6" ht="15.75" x14ac:dyDescent="0.25">
      <c r="A462" s="66"/>
      <c r="B462" s="66"/>
      <c r="C462" s="66"/>
      <c r="D462" s="66"/>
      <c r="E462" s="66"/>
      <c r="F462" s="66"/>
    </row>
    <row r="463" spans="1:6" ht="15.75" x14ac:dyDescent="0.25">
      <c r="A463" s="66"/>
      <c r="B463" s="66"/>
      <c r="C463" s="66"/>
      <c r="D463" s="66"/>
      <c r="E463" s="66"/>
      <c r="F463" s="66"/>
    </row>
    <row r="464" spans="1:6" ht="15.75" x14ac:dyDescent="0.25">
      <c r="A464" s="66"/>
      <c r="B464" s="66"/>
      <c r="C464" s="66"/>
      <c r="D464" s="66"/>
      <c r="E464" s="66"/>
      <c r="F464" s="66"/>
    </row>
    <row r="465" spans="1:6" ht="15.75" x14ac:dyDescent="0.25">
      <c r="A465" s="66"/>
      <c r="B465" s="66"/>
      <c r="C465" s="66"/>
      <c r="D465" s="66"/>
      <c r="E465" s="66"/>
      <c r="F465" s="66"/>
    </row>
    <row r="466" spans="1:6" ht="15.75" x14ac:dyDescent="0.25">
      <c r="A466" s="66"/>
      <c r="B466" s="66"/>
      <c r="C466" s="66"/>
      <c r="D466" s="66"/>
      <c r="E466" s="66"/>
      <c r="F466" s="66"/>
    </row>
    <row r="467" spans="1:6" ht="15.75" x14ac:dyDescent="0.25">
      <c r="A467" s="66"/>
      <c r="B467" s="66"/>
      <c r="C467" s="66"/>
      <c r="D467" s="66"/>
      <c r="E467" s="66"/>
      <c r="F467" s="66"/>
    </row>
    <row r="468" spans="1:6" ht="15.75" x14ac:dyDescent="0.25">
      <c r="A468" s="66"/>
      <c r="B468" s="66"/>
      <c r="C468" s="66"/>
      <c r="D468" s="66"/>
      <c r="E468" s="66"/>
      <c r="F468" s="66"/>
    </row>
    <row r="469" spans="1:6" ht="15.75" x14ac:dyDescent="0.25">
      <c r="A469" s="66"/>
      <c r="B469" s="66"/>
      <c r="C469" s="66"/>
      <c r="D469" s="66"/>
      <c r="E469" s="66"/>
      <c r="F469" s="66"/>
    </row>
    <row r="470" spans="1:6" ht="15.75" x14ac:dyDescent="0.25">
      <c r="A470" s="66"/>
      <c r="B470" s="66"/>
      <c r="C470" s="66"/>
      <c r="D470" s="66"/>
      <c r="E470" s="66"/>
      <c r="F470" s="66"/>
    </row>
    <row r="471" spans="1:6" ht="15.75" x14ac:dyDescent="0.25">
      <c r="A471" s="66"/>
      <c r="B471" s="66"/>
      <c r="C471" s="66"/>
      <c r="D471" s="66"/>
      <c r="E471" s="66"/>
      <c r="F471" s="66"/>
    </row>
    <row r="472" spans="1:6" ht="15.75" x14ac:dyDescent="0.25">
      <c r="A472" s="66"/>
      <c r="B472" s="66"/>
      <c r="C472" s="66"/>
      <c r="D472" s="66"/>
      <c r="E472" s="66"/>
      <c r="F472" s="66"/>
    </row>
    <row r="473" spans="1:6" ht="15.75" x14ac:dyDescent="0.25">
      <c r="A473" s="66"/>
      <c r="B473" s="66"/>
      <c r="C473" s="66"/>
      <c r="D473" s="66"/>
      <c r="E473" s="66"/>
      <c r="F473" s="66"/>
    </row>
    <row r="474" spans="1:6" ht="15.75" x14ac:dyDescent="0.25">
      <c r="A474" s="66"/>
      <c r="B474" s="66"/>
      <c r="C474" s="66"/>
      <c r="D474" s="66"/>
      <c r="E474" s="66"/>
      <c r="F474" s="66"/>
    </row>
    <row r="475" spans="1:6" ht="15.75" x14ac:dyDescent="0.25">
      <c r="A475" s="66"/>
      <c r="B475" s="66"/>
      <c r="C475" s="66"/>
      <c r="D475" s="66"/>
      <c r="E475" s="66"/>
      <c r="F475" s="66"/>
    </row>
    <row r="476" spans="1:6" ht="15.75" x14ac:dyDescent="0.25">
      <c r="A476" s="66"/>
      <c r="B476" s="66"/>
      <c r="C476" s="66"/>
      <c r="D476" s="66"/>
      <c r="E476" s="66"/>
      <c r="F476" s="66"/>
    </row>
    <row r="477" spans="1:6" ht="15.75" x14ac:dyDescent="0.25">
      <c r="A477" s="66"/>
      <c r="B477" s="66"/>
      <c r="C477" s="66"/>
      <c r="D477" s="66"/>
      <c r="E477" s="66"/>
      <c r="F477" s="66"/>
    </row>
    <row r="478" spans="1:6" ht="15.75" x14ac:dyDescent="0.25">
      <c r="A478" s="66"/>
      <c r="B478" s="66"/>
      <c r="C478" s="66"/>
      <c r="D478" s="66"/>
      <c r="E478" s="66"/>
      <c r="F478" s="66"/>
    </row>
    <row r="479" spans="1:6" ht="15.75" x14ac:dyDescent="0.25">
      <c r="A479" s="66"/>
      <c r="B479" s="66"/>
      <c r="C479" s="66"/>
      <c r="D479" s="66"/>
      <c r="E479" s="66"/>
      <c r="F479" s="66"/>
    </row>
    <row r="480" spans="1:6" ht="15.75" x14ac:dyDescent="0.25">
      <c r="A480" s="66"/>
      <c r="B480" s="66"/>
      <c r="C480" s="66"/>
      <c r="D480" s="66"/>
      <c r="E480" s="66"/>
      <c r="F480" s="66"/>
    </row>
    <row r="481" spans="1:6" ht="15.75" x14ac:dyDescent="0.25">
      <c r="A481" s="66"/>
      <c r="B481" s="66"/>
      <c r="C481" s="66"/>
      <c r="D481" s="66"/>
      <c r="E481" s="66"/>
      <c r="F481" s="66"/>
    </row>
  </sheetData>
  <mergeCells count="1">
    <mergeCell ref="A1:D1"/>
  </mergeCells>
  <pageMargins left="0.69" right="0.15748031496062992" top="0.51181102362204722" bottom="0.43307086614173229" header="0.31496062992125984" footer="0.31496062992125984"/>
  <pageSetup paperSize="9" scale="65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Kuznecov</dc:creator>
  <cp:lastModifiedBy>Kuznecov</cp:lastModifiedBy>
  <dcterms:created xsi:type="dcterms:W3CDTF">2018-10-05T06:27:01Z</dcterms:created>
  <dcterms:modified xsi:type="dcterms:W3CDTF">2018-10-05T06:33:40Z</dcterms:modified>
</cp:coreProperties>
</file>